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05" yWindow="1440" windowWidth="9120" windowHeight="1785" tabRatio="493" activeTab="0"/>
  </bookViews>
  <sheets>
    <sheet name="Vstupy" sheetId="1" r:id="rId1"/>
    <sheet name="Grafu-x " sheetId="2" r:id="rId2"/>
    <sheet name="Graft-x" sheetId="3" r:id="rId3"/>
    <sheet name="GrafRd" sheetId="4" r:id="rId4"/>
    <sheet name="Vypocty" sheetId="5" r:id="rId5"/>
    <sheet name="databaze" sheetId="6" r:id="rId6"/>
  </sheets>
  <definedNames>
    <definedName name="dt">'Vstupy'!$U$3</definedName>
    <definedName name="_xlnm.Print_Area" localSheetId="0">'Vstupy'!#REF!</definedName>
    <definedName name="pe">'Vstupy'!$E$7</definedName>
    <definedName name="pi">'Vstupy'!$B$7</definedName>
    <definedName name="Rcelk">'Vstupy'!$K$35</definedName>
    <definedName name="Rdcelk">'Vstupy'!$L$35</definedName>
    <definedName name="Rdse">'Vstupy'!$E$8</definedName>
    <definedName name="Rdsi">'Vstupy'!$B$8</definedName>
    <definedName name="Rhe">'Vstupy'!$E$6</definedName>
    <definedName name="Rhi">'Vstupy'!$B$6</definedName>
    <definedName name="Rse">'Vstupy'!$E$4</definedName>
    <definedName name="Rsi">'Vstupy'!$B$4</definedName>
    <definedName name="start">'Vstupy'!$U$4</definedName>
    <definedName name="Te">'Vstupy'!$E$5</definedName>
    <definedName name="Ti">'Vstupy'!$B$5</definedName>
    <definedName name="vrstev">'Vstupy'!$A$35</definedName>
  </definedNames>
  <calcPr calcMode="manual" fullCalcOnLoad="1" calcCompleted="0" calcOnSave="0" iterate="1" iterateCount="10" iterateDelta="0.001"/>
</workbook>
</file>

<file path=xl/comments1.xml><?xml version="1.0" encoding="utf-8"?>
<comments xmlns="http://schemas.openxmlformats.org/spreadsheetml/2006/main">
  <authors>
    <author> </author>
    <author>Vita Vydra</author>
    <author>Vydra</author>
  </authors>
  <commentList>
    <comment ref="A35" authorId="0">
      <text>
        <r>
          <rPr>
            <sz val="8"/>
            <rFont val="Tahoma"/>
            <family val="2"/>
          </rPr>
          <t xml:space="preserve">Počet vrstev
</t>
        </r>
      </text>
    </comment>
    <comment ref="I35" authorId="0">
      <text>
        <r>
          <rPr>
            <sz val="8"/>
            <rFont val="Tahoma"/>
            <family val="2"/>
          </rPr>
          <t xml:space="preserve">Počet vrstviček (musí být menší než 250!!!!)
</t>
        </r>
      </text>
    </comment>
    <comment ref="K35" authorId="0">
      <text>
        <r>
          <rPr>
            <b/>
            <sz val="8"/>
            <rFont val="Tahoma"/>
            <family val="2"/>
          </rPr>
          <t xml:space="preserve">Celkový odpor stěny
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Celkový difusní odpor stěny
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sz val="8"/>
            <rFont val="Tahoma"/>
            <family val="2"/>
          </rPr>
          <t xml:space="preserve">Počet vrstviček na které je vrstva při výpočtu rozdělena. Celkový počet vrtviček musí být menší než 250!
</t>
        </r>
      </text>
    </comment>
    <comment ref="G12" authorId="1">
      <text>
        <r>
          <rPr>
            <b/>
            <sz val="8"/>
            <rFont val="Tahoma"/>
            <family val="2"/>
          </rPr>
          <t>Rh na rozhraní vrstev</t>
        </r>
      </text>
    </comment>
    <comment ref="H12" authorId="1">
      <text>
        <r>
          <rPr>
            <b/>
            <sz val="8"/>
            <rFont val="Tahoma"/>
            <family val="2"/>
          </rPr>
          <t>Rovnovážná vlhkost dřeva na rozhraní vrstev</t>
        </r>
      </text>
    </comment>
    <comment ref="K12" authorId="1">
      <text>
        <r>
          <rPr>
            <b/>
            <sz val="8"/>
            <rFont val="Tahoma"/>
            <family val="2"/>
          </rPr>
          <t>tepelný odpor vrstvy</t>
        </r>
      </text>
    </comment>
    <comment ref="L12" authorId="1">
      <text>
        <r>
          <rPr>
            <b/>
            <sz val="8"/>
            <rFont val="Tahoma"/>
            <family val="2"/>
          </rPr>
          <t>Difusní odpor vrstvy</t>
        </r>
      </text>
    </comment>
    <comment ref="A11" authorId="2">
      <text>
        <r>
          <rPr>
            <b/>
            <sz val="9"/>
            <rFont val="Tahoma"/>
            <family val="2"/>
          </rPr>
          <t xml:space="preserve">Každé řádce  v tabulce odpovídá jedna homogenní vrstva materiálu v konstrukci. Vyplňujte jen bílá pole!!!
</t>
        </r>
      </text>
    </comment>
  </commentList>
</comments>
</file>

<file path=xl/comments6.xml><?xml version="1.0" encoding="utf-8"?>
<comments xmlns="http://schemas.openxmlformats.org/spreadsheetml/2006/main">
  <authors>
    <author>RNDr Vítězslav Vydra CSc, Fakulta Stavební ČVUT</author>
  </authors>
  <commentList>
    <comment ref="E1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D1" authorId="0">
      <text>
        <r>
          <rPr>
            <b/>
            <sz val="8"/>
            <rFont val="Tahoma"/>
            <family val="2"/>
          </rPr>
          <t>tloušťka vrstvy, má smysl jen u fólií a desek</t>
        </r>
        <r>
          <rPr>
            <sz val="8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2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3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4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6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7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8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9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10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11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12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13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15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17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18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19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21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22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24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25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26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27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28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29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30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31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33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34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23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5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14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20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32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16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35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36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37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38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39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40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41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42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43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44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45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46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47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48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49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50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51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52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53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54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55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56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57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58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59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60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61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62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63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64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65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66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67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68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69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70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71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72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73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74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75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76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77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78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79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80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81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82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83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84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85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86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87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88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89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90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91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92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93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94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95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96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97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98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99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100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101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102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103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104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105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106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107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108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109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110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111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112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113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114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C115" authorId="0">
      <text>
        <r>
          <rPr>
            <b/>
            <sz val="8"/>
            <rFont val="Tahoma"/>
            <family val="2"/>
          </rPr>
          <t>faktor difusního odporu mi=r</t>
        </r>
        <r>
          <rPr>
            <b/>
            <sz val="8"/>
            <rFont val="Tahoma"/>
            <family val="2"/>
          </rPr>
          <t>d/d</t>
        </r>
      </text>
    </comment>
    <comment ref="E2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3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4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6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7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8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9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10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11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12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13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15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17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18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19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21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22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24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25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26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27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28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29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30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31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33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34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23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5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14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20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32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16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35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36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37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38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39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40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41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42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43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44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45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46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47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48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49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50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51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52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53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54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55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56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57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58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59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60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61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62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63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64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65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66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67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68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69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70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71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72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73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74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75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76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77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78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79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80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81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82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83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84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85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86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87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88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89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90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91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92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93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94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95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96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97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98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99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100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101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102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103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104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105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106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107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108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109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110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111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112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113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114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E115" authorId="0">
      <text>
        <r>
          <rPr>
            <b/>
            <sz val="8"/>
            <rFont val="Tahoma"/>
            <family val="2"/>
          </rPr>
          <t>ekv. dif.tloušťka=mi*d</t>
        </r>
      </text>
    </comment>
    <comment ref="G7" authorId="0">
      <text>
        <r>
          <rPr>
            <b/>
            <sz val="8"/>
            <rFont val="Tahoma"/>
            <family val="2"/>
          </rPr>
          <t>Zde zadejte hodnotu delta, vypočtena bude hodnota faktoru difusního odporu.</t>
        </r>
      </text>
    </comment>
  </commentList>
</comments>
</file>

<file path=xl/sharedStrings.xml><?xml version="1.0" encoding="utf-8"?>
<sst xmlns="http://schemas.openxmlformats.org/spreadsheetml/2006/main" count="353" uniqueCount="121">
  <si>
    <t>l</t>
  </si>
  <si>
    <r>
      <t>m</t>
    </r>
    <r>
      <rPr>
        <sz val="10"/>
        <color indexed="8"/>
        <rFont val="Arial CE"/>
        <family val="0"/>
      </rPr>
      <t xml:space="preserve"> faktor dif.odporu</t>
    </r>
  </si>
  <si>
    <t>m</t>
  </si>
  <si>
    <r>
      <t xml:space="preserve">pomocný výpocet </t>
    </r>
    <r>
      <rPr>
        <b/>
        <sz val="10"/>
        <rFont val="Symbol"/>
        <family val="1"/>
      </rPr>
      <t>m (</t>
    </r>
    <r>
      <rPr>
        <sz val="10"/>
        <rFont val="Arial"/>
        <family val="2"/>
      </rPr>
      <t>při t=0)</t>
    </r>
  </si>
  <si>
    <t>materiál</t>
  </si>
  <si>
    <t>sláma balíková</t>
  </si>
  <si>
    <t>d[m]</t>
  </si>
  <si>
    <t>zdroj</t>
  </si>
  <si>
    <r>
      <t>r</t>
    </r>
    <r>
      <rPr>
        <vertAlign val="subscript"/>
        <sz val="10"/>
        <rFont val="Arial CE"/>
        <family val="2"/>
      </rPr>
      <t xml:space="preserve">d </t>
    </r>
    <r>
      <rPr>
        <sz val="10"/>
        <rFont val="Arial CE"/>
        <family val="0"/>
      </rPr>
      <t xml:space="preserve"> [m]</t>
    </r>
  </si>
  <si>
    <t>parotěs. fólie URSA TOP 100</t>
  </si>
  <si>
    <t>paroprop. rouno URSA  TOP UDB</t>
  </si>
  <si>
    <t>URSA</t>
  </si>
  <si>
    <t>pozn.</t>
  </si>
  <si>
    <t>beton Ro=2100</t>
  </si>
  <si>
    <t>beton Ro=2300</t>
  </si>
  <si>
    <t>omítka vápenná</t>
  </si>
  <si>
    <t>omítka vápenocement.</t>
  </si>
  <si>
    <t>dřevo měkké  kolmo k vláknu</t>
  </si>
  <si>
    <t>dřevo tvrdé  kolmo k vláknu</t>
  </si>
  <si>
    <t>desky Cetris</t>
  </si>
  <si>
    <t>písek</t>
  </si>
  <si>
    <t>korková drť</t>
  </si>
  <si>
    <t>piliny</t>
  </si>
  <si>
    <t>pískovec Ro=1800</t>
  </si>
  <si>
    <t>pískovec Ro=2400</t>
  </si>
  <si>
    <t>PVC podlahové</t>
  </si>
  <si>
    <t>dlažba keramická</t>
  </si>
  <si>
    <t>cihla pálená plná</t>
  </si>
  <si>
    <t>barva olejová</t>
  </si>
  <si>
    <t>polystyren vypěňovaný</t>
  </si>
  <si>
    <t>polystyren extrudovaný</t>
  </si>
  <si>
    <t>omítka jílová</t>
  </si>
  <si>
    <t>cihla nepálená plná lisovaná</t>
  </si>
  <si>
    <t>cihla nepálená lisovaná s vápnem</t>
  </si>
  <si>
    <t>cihla nepálená lisovaná s cementem</t>
  </si>
  <si>
    <t>m [-]</t>
  </si>
  <si>
    <r>
      <t xml:space="preserve">l </t>
    </r>
    <r>
      <rPr>
        <b/>
        <sz val="10"/>
        <rFont val="Times New Roman CE"/>
        <family val="1"/>
      </rPr>
      <t>[W/mK]</t>
    </r>
  </si>
  <si>
    <r>
      <t>d</t>
    </r>
    <r>
      <rPr>
        <sz val="10"/>
        <rFont val="Arial"/>
        <family val="2"/>
      </rPr>
      <t xml:space="preserve"> [10</t>
    </r>
    <r>
      <rPr>
        <vertAlign val="superscript"/>
        <sz val="10"/>
        <rFont val="Arial"/>
        <family val="2"/>
      </rPr>
      <t>-9</t>
    </r>
    <r>
      <rPr>
        <sz val="10"/>
        <rFont val="Arial"/>
        <family val="2"/>
      </rPr>
      <t>s]</t>
    </r>
  </si>
  <si>
    <t>vlna minerální</t>
  </si>
  <si>
    <t>vlna skleněná</t>
  </si>
  <si>
    <t>perlit foukaný</t>
  </si>
  <si>
    <t>celulóza foukaná</t>
  </si>
  <si>
    <t>korková deska</t>
  </si>
  <si>
    <t>OSB Sterling</t>
  </si>
  <si>
    <t>Střešní fólie Firestone</t>
  </si>
  <si>
    <t>MDF DP 50</t>
  </si>
  <si>
    <t>dělení</t>
  </si>
  <si>
    <t>interiér</t>
  </si>
  <si>
    <t>exteriér</t>
  </si>
  <si>
    <t>R</t>
  </si>
  <si>
    <t xml:space="preserve">interiér </t>
  </si>
  <si>
    <t>vnitřní povrch</t>
  </si>
  <si>
    <t>vrstva č.</t>
  </si>
  <si>
    <r>
      <t>d</t>
    </r>
    <r>
      <rPr>
        <sz val="10"/>
        <rFont val="Arial CE"/>
        <family val="0"/>
      </rPr>
      <t xml:space="preserve"> vzdálenost od vnitřního povrchu</t>
    </r>
  </si>
  <si>
    <t xml:space="preserve"> t (°C)</t>
  </si>
  <si>
    <r>
      <t xml:space="preserve"> </t>
    </r>
    <r>
      <rPr>
        <b/>
        <i/>
        <sz val="10"/>
        <rFont val="Arial CE"/>
        <family val="0"/>
      </rPr>
      <t>p</t>
    </r>
    <r>
      <rPr>
        <b/>
        <vertAlign val="subscript"/>
        <sz val="10"/>
        <rFont val="Arial CE"/>
        <family val="0"/>
      </rPr>
      <t xml:space="preserve">s </t>
    </r>
    <r>
      <rPr>
        <sz val="10"/>
        <rFont val="Arial CE"/>
        <family val="0"/>
      </rPr>
      <t>(Pa)</t>
    </r>
  </si>
  <si>
    <r>
      <t>Rh</t>
    </r>
    <r>
      <rPr>
        <sz val="10"/>
        <rFont val="Arial CE"/>
        <family val="0"/>
      </rPr>
      <t xml:space="preserve"> (%)</t>
    </r>
  </si>
  <si>
    <t>u (%)</t>
  </si>
  <si>
    <t>Rsi =</t>
  </si>
  <si>
    <t>Ti =</t>
  </si>
  <si>
    <t>Rse =</t>
  </si>
  <si>
    <t>Te =</t>
  </si>
  <si>
    <r>
      <t>d</t>
    </r>
    <r>
      <rPr>
        <b/>
        <sz val="10"/>
        <rFont val="Arial CE"/>
        <family val="0"/>
      </rPr>
      <t xml:space="preserve"> [m]</t>
    </r>
  </si>
  <si>
    <t>okrajové podmínky:</t>
  </si>
  <si>
    <t>Pomocné konstanty:</t>
  </si>
  <si>
    <r>
      <t xml:space="preserve">R </t>
    </r>
    <r>
      <rPr>
        <sz val="10"/>
        <rFont val="Arial CE"/>
        <family val="0"/>
      </rPr>
      <t>vrstvy</t>
    </r>
  </si>
  <si>
    <r>
      <rPr>
        <sz val="10"/>
        <rFont val="Arial CE"/>
        <family val="0"/>
      </rPr>
      <t xml:space="preserve"> starý </t>
    </r>
    <r>
      <rPr>
        <b/>
        <sz val="10"/>
        <rFont val="Arial CE"/>
        <family val="0"/>
      </rPr>
      <t>p</t>
    </r>
    <r>
      <rPr>
        <b/>
        <sz val="10"/>
        <rFont val="Arial CE"/>
        <family val="2"/>
      </rPr>
      <t xml:space="preserve"> (Pa)</t>
    </r>
  </si>
  <si>
    <r>
      <rPr>
        <sz val="10"/>
        <rFont val="Arial CE"/>
        <family val="0"/>
      </rPr>
      <t>počáteční</t>
    </r>
    <r>
      <rPr>
        <b/>
        <sz val="10"/>
        <rFont val="Arial CE"/>
        <family val="2"/>
      </rPr>
      <t xml:space="preserve"> p (Pa)</t>
    </r>
  </si>
  <si>
    <r>
      <t>R</t>
    </r>
    <r>
      <rPr>
        <b/>
        <i/>
        <vertAlign val="subscript"/>
        <sz val="10"/>
        <rFont val="Arial CE"/>
        <family val="0"/>
      </rPr>
      <t>d</t>
    </r>
    <r>
      <rPr>
        <b/>
        <i/>
        <sz val="10"/>
        <rFont val="Arial CE"/>
        <family val="0"/>
      </rPr>
      <t xml:space="preserve"> </t>
    </r>
    <r>
      <rPr>
        <sz val="10"/>
        <rFont val="Arial CE"/>
        <family val="0"/>
      </rPr>
      <t>vrstvy</t>
    </r>
  </si>
  <si>
    <r>
      <t xml:space="preserve">d </t>
    </r>
    <r>
      <rPr>
        <sz val="10"/>
        <rFont val="Arial"/>
        <family val="2"/>
      </rPr>
      <t>součinitel difusní vodivosti</t>
    </r>
  </si>
  <si>
    <r>
      <t xml:space="preserve">l </t>
    </r>
    <r>
      <rPr>
        <sz val="10"/>
        <rFont val="Arial"/>
        <family val="2"/>
      </rPr>
      <t>součinitel tepelné vodivosti</t>
    </r>
  </si>
  <si>
    <r>
      <t>R</t>
    </r>
    <r>
      <rPr>
        <b/>
        <i/>
        <vertAlign val="subscript"/>
        <sz val="10"/>
        <rFont val="Arial CE"/>
        <family val="0"/>
      </rPr>
      <t>d</t>
    </r>
    <r>
      <rPr>
        <b/>
        <i/>
        <sz val="10"/>
        <rFont val="Arial CE"/>
        <family val="0"/>
      </rPr>
      <t xml:space="preserve"> </t>
    </r>
    <r>
      <rPr>
        <sz val="10"/>
        <rFont val="Arial CE"/>
        <family val="0"/>
      </rPr>
      <t>celk.</t>
    </r>
  </si>
  <si>
    <t>Rd</t>
  </si>
  <si>
    <r>
      <t>R</t>
    </r>
    <r>
      <rPr>
        <b/>
        <i/>
        <sz val="10"/>
        <rFont val="Arial CE"/>
        <family val="0"/>
      </rPr>
      <t xml:space="preserve"> </t>
    </r>
    <r>
      <rPr>
        <sz val="10"/>
        <rFont val="Arial CE"/>
        <family val="0"/>
      </rPr>
      <t>celk.</t>
    </r>
  </si>
  <si>
    <r>
      <rPr>
        <b/>
        <i/>
        <sz val="10"/>
        <rFont val="Arial CE"/>
        <family val="0"/>
      </rPr>
      <t xml:space="preserve"> p</t>
    </r>
    <r>
      <rPr>
        <b/>
        <sz val="10"/>
        <rFont val="Arial CE"/>
        <family val="2"/>
      </rPr>
      <t xml:space="preserve"> (Pa)</t>
    </r>
  </si>
  <si>
    <r>
      <rPr>
        <b/>
        <sz val="10"/>
        <rFont val="Symbol"/>
        <family val="1"/>
      </rPr>
      <t>D</t>
    </r>
    <r>
      <rPr>
        <b/>
        <sz val="10"/>
        <rFont val="Arial CE"/>
        <family val="0"/>
      </rPr>
      <t>x</t>
    </r>
  </si>
  <si>
    <t>pe =</t>
  </si>
  <si>
    <t>pi =</t>
  </si>
  <si>
    <t>Rdsi =</t>
  </si>
  <si>
    <t>Rdse =</t>
  </si>
  <si>
    <t>NEPRAVDA</t>
  </si>
  <si>
    <t>Rh</t>
  </si>
  <si>
    <t>u</t>
  </si>
  <si>
    <t>-</t>
  </si>
  <si>
    <t>rozhraní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</si>
  <si>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</si>
  <si>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</si>
  <si>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</si>
  <si>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</si>
  <si>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</si>
  <si>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</si>
  <si>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</si>
  <si>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</si>
  <si>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</si>
  <si>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</si>
  <si>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</si>
  <si>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</si>
  <si>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</si>
  <si>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</si>
  <si>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</si>
  <si>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</si>
  <si>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</si>
  <si>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</si>
  <si>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</si>
  <si>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</si>
  <si>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21-22</t>
  </si>
  <si>
    <t>20-21</t>
  </si>
  <si>
    <t>rozhranní vrstev</t>
  </si>
  <si>
    <t>start:</t>
  </si>
  <si>
    <t>Rhe (%) =</t>
  </si>
  <si>
    <t>Rhi (%) =</t>
  </si>
  <si>
    <t>buk</t>
  </si>
  <si>
    <t>smrk</t>
  </si>
  <si>
    <t>vzduch</t>
  </si>
  <si>
    <t>beton</t>
  </si>
  <si>
    <t>štěrk</t>
  </si>
  <si>
    <t>Elastobit</t>
  </si>
  <si>
    <t>lak</t>
  </si>
  <si>
    <t>PE fólie</t>
  </si>
  <si>
    <t>Konstrukce:</t>
  </si>
  <si>
    <t>Vrstva č.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</si>
</sst>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%"/>
    <numFmt numFmtId="168" formatCode="#,##0.00_ ;\-#,##0.00\ "/>
    <numFmt numFmtId="169" formatCode="#,000"/>
  </numFmts>
  <fonts count="6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0"/>
      <color indexed="8"/>
      <name val="Symbol"/>
      <family val="1"/>
    </font>
    <font>
      <sz val="10"/>
      <color indexed="8"/>
      <name val="Arial CE"/>
      <family val="0"/>
    </font>
    <font>
      <sz val="10"/>
      <color indexed="12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Arial CE"/>
      <family val="0"/>
    </font>
    <font>
      <sz val="10"/>
      <name val="Symbol"/>
      <family val="1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Symbol"/>
      <family val="1"/>
    </font>
    <font>
      <b/>
      <sz val="10"/>
      <color indexed="12"/>
      <name val="Arial CE"/>
      <family val="2"/>
    </font>
    <font>
      <b/>
      <sz val="10"/>
      <color indexed="12"/>
      <name val="Symbol"/>
      <family val="1"/>
    </font>
    <font>
      <vertAlign val="subscript"/>
      <sz val="10"/>
      <name val="Arial CE"/>
      <family val="2"/>
    </font>
    <font>
      <b/>
      <sz val="9"/>
      <name val="Arial CE"/>
      <family val="2"/>
    </font>
    <font>
      <b/>
      <sz val="10"/>
      <name val="Times New Roman CE"/>
      <family val="1"/>
    </font>
    <font>
      <sz val="8"/>
      <name val="Arial CE"/>
      <family val="0"/>
    </font>
    <font>
      <b/>
      <vertAlign val="subscript"/>
      <sz val="10"/>
      <name val="Arial CE"/>
      <family val="0"/>
    </font>
    <font>
      <i/>
      <sz val="10"/>
      <name val="Arial CE"/>
      <family val="0"/>
    </font>
    <font>
      <b/>
      <i/>
      <sz val="10"/>
      <name val="Symbol"/>
      <family val="1"/>
    </font>
    <font>
      <b/>
      <u val="double"/>
      <sz val="10"/>
      <name val="Arial CE"/>
      <family val="0"/>
    </font>
    <font>
      <b/>
      <i/>
      <vertAlign val="subscript"/>
      <sz val="10"/>
      <name val="Arial CE"/>
      <family val="0"/>
    </font>
    <font>
      <b/>
      <i/>
      <sz val="10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165" fontId="14" fillId="0" borderId="0" xfId="0" applyNumberFormat="1" applyFont="1" applyBorder="1" applyAlignment="1">
      <alignment horizontal="center"/>
    </xf>
    <xf numFmtId="11" fontId="2" fillId="0" borderId="0" xfId="0" applyNumberFormat="1" applyFont="1" applyAlignment="1">
      <alignment horizontal="center"/>
    </xf>
    <xf numFmtId="11" fontId="0" fillId="0" borderId="0" xfId="0" applyNumberFormat="1" applyAlignment="1">
      <alignment horizontal="center"/>
    </xf>
    <xf numFmtId="2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/>
    </xf>
    <xf numFmtId="2" fontId="2" fillId="33" borderId="0" xfId="0" applyNumberFormat="1" applyFon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Alignment="1">
      <alignment horizont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166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>
      <alignment horizontal="left"/>
    </xf>
    <xf numFmtId="2" fontId="2" fillId="33" borderId="0" xfId="0" applyNumberFormat="1" applyFont="1" applyFill="1" applyBorder="1" applyAlignment="1">
      <alignment horizontal="left"/>
    </xf>
    <xf numFmtId="2" fontId="0" fillId="33" borderId="10" xfId="0" applyNumberFormat="1" applyFill="1" applyBorder="1" applyAlignment="1">
      <alignment/>
    </xf>
    <xf numFmtId="2" fontId="3" fillId="33" borderId="0" xfId="0" applyNumberFormat="1" applyFont="1" applyFill="1" applyBorder="1" applyAlignment="1">
      <alignment horizontal="center"/>
    </xf>
    <xf numFmtId="2" fontId="22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left"/>
    </xf>
    <xf numFmtId="0" fontId="0" fillId="34" borderId="10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 horizontal="center" wrapText="1"/>
      <protection locked="0"/>
    </xf>
    <xf numFmtId="2" fontId="0" fillId="0" borderId="10" xfId="0" applyNumberFormat="1" applyFill="1" applyBorder="1" applyAlignment="1" applyProtection="1">
      <alignment/>
      <protection locked="0"/>
    </xf>
    <xf numFmtId="11" fontId="0" fillId="0" borderId="10" xfId="0" applyNumberFormat="1" applyFill="1" applyBorder="1" applyAlignment="1" applyProtection="1">
      <alignment horizontal="center"/>
      <protection locked="0"/>
    </xf>
    <xf numFmtId="11" fontId="0" fillId="0" borderId="10" xfId="0" applyNumberFormat="1" applyFill="1" applyBorder="1" applyAlignment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center" wrapText="1"/>
      <protection locked="0"/>
    </xf>
    <xf numFmtId="2" fontId="0" fillId="0" borderId="10" xfId="0" applyNumberFormat="1" applyBorder="1" applyAlignment="1" applyProtection="1">
      <alignment/>
      <protection locked="0"/>
    </xf>
    <xf numFmtId="2" fontId="22" fillId="0" borderId="10" xfId="0" applyNumberFormat="1" applyFont="1" applyFill="1" applyBorder="1" applyAlignment="1" applyProtection="1">
      <alignment horizontal="center" wrapText="1"/>
      <protection locked="0"/>
    </xf>
    <xf numFmtId="2" fontId="11" fillId="0" borderId="10" xfId="0" applyNumberFormat="1" applyFont="1" applyFill="1" applyBorder="1" applyAlignment="1" applyProtection="1">
      <alignment horizontal="center" wrapText="1"/>
      <protection locked="0"/>
    </xf>
    <xf numFmtId="2" fontId="0" fillId="0" borderId="10" xfId="0" applyNumberFormat="1" applyFill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/>
    </xf>
    <xf numFmtId="0" fontId="0" fillId="37" borderId="10" xfId="0" applyNumberFormat="1" applyFont="1" applyFill="1" applyBorder="1" applyAlignment="1" applyProtection="1">
      <alignment horizontal="center"/>
      <protection/>
    </xf>
    <xf numFmtId="0" fontId="0" fillId="38" borderId="10" xfId="0" applyFill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 horizontal="center"/>
      <protection/>
    </xf>
    <xf numFmtId="49" fontId="22" fillId="0" borderId="10" xfId="0" applyNumberFormat="1" applyFont="1" applyFill="1" applyBorder="1" applyAlignment="1" applyProtection="1">
      <alignment horizontal="center" wrapText="1"/>
      <protection/>
    </xf>
    <xf numFmtId="2" fontId="0" fillId="0" borderId="10" xfId="0" applyNumberForma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167" fontId="0" fillId="0" borderId="10" xfId="0" applyNumberFormat="1" applyFill="1" applyBorder="1" applyAlignment="1" applyProtection="1">
      <alignment horizontal="center"/>
      <protection locked="0"/>
    </xf>
    <xf numFmtId="167" fontId="0" fillId="0" borderId="10" xfId="0" applyNumberFormat="1" applyFill="1" applyBorder="1" applyAlignment="1" applyProtection="1">
      <alignment/>
      <protection locked="0"/>
    </xf>
    <xf numFmtId="10" fontId="0" fillId="0" borderId="10" xfId="0" applyNumberFormat="1" applyFill="1" applyBorder="1" applyAlignment="1" applyProtection="1">
      <alignment horizontal="center"/>
      <protection locked="0"/>
    </xf>
    <xf numFmtId="166" fontId="0" fillId="0" borderId="10" xfId="0" applyNumberFormat="1" applyFill="1" applyBorder="1" applyAlignment="1" applyProtection="1">
      <alignment/>
      <protection locked="0"/>
    </xf>
    <xf numFmtId="165" fontId="0" fillId="0" borderId="10" xfId="0" applyNumberFormat="1" applyFill="1" applyBorder="1" applyAlignment="1" applyProtection="1">
      <alignment/>
      <protection locked="0"/>
    </xf>
    <xf numFmtId="168" fontId="0" fillId="0" borderId="10" xfId="34" applyNumberFormat="1" applyFont="1" applyFill="1" applyBorder="1" applyAlignment="1" applyProtection="1">
      <alignment horizontal="center"/>
      <protection/>
    </xf>
    <xf numFmtId="168" fontId="0" fillId="0" borderId="10" xfId="34" applyNumberFormat="1" applyFont="1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165" fontId="3" fillId="0" borderId="16" xfId="0" applyNumberFormat="1" applyFont="1" applyFill="1" applyBorder="1" applyAlignment="1" applyProtection="1">
      <alignment horizontal="center" wrapText="1"/>
      <protection/>
    </xf>
    <xf numFmtId="165" fontId="0" fillId="0" borderId="17" xfId="0" applyNumberFormat="1" applyFill="1" applyBorder="1" applyAlignment="1" applyProtection="1">
      <alignment horizontal="center"/>
      <protection/>
    </xf>
    <xf numFmtId="168" fontId="3" fillId="0" borderId="18" xfId="34" applyNumberFormat="1" applyFont="1" applyFill="1" applyBorder="1" applyAlignment="1" applyProtection="1">
      <alignment horizontal="center" wrapText="1"/>
      <protection/>
    </xf>
    <xf numFmtId="2" fontId="2" fillId="0" borderId="18" xfId="0" applyNumberFormat="1" applyFont="1" applyFill="1" applyBorder="1" applyAlignment="1" applyProtection="1">
      <alignment horizontal="center" wrapText="1"/>
      <protection/>
    </xf>
    <xf numFmtId="2" fontId="0" fillId="0" borderId="19" xfId="0" applyNumberFormat="1" applyFill="1" applyBorder="1" applyAlignment="1" applyProtection="1">
      <alignment horizontal="center"/>
      <protection/>
    </xf>
    <xf numFmtId="166" fontId="3" fillId="0" borderId="18" xfId="0" applyNumberFormat="1" applyFont="1" applyFill="1" applyBorder="1" applyAlignment="1" applyProtection="1">
      <alignment horizontal="center" wrapText="1"/>
      <protection/>
    </xf>
    <xf numFmtId="2" fontId="3" fillId="0" borderId="18" xfId="0" applyNumberFormat="1" applyFont="1" applyFill="1" applyBorder="1" applyAlignment="1" applyProtection="1">
      <alignment horizontal="center" wrapText="1"/>
      <protection/>
    </xf>
    <xf numFmtId="2" fontId="0" fillId="0" borderId="18" xfId="0" applyNumberFormat="1" applyFill="1" applyBorder="1" applyAlignment="1" applyProtection="1">
      <alignment horizontal="center"/>
      <protection/>
    </xf>
    <xf numFmtId="0" fontId="0" fillId="37" borderId="10" xfId="0" applyFill="1" applyBorder="1" applyAlignment="1" applyProtection="1">
      <alignment/>
      <protection locked="0"/>
    </xf>
    <xf numFmtId="49" fontId="3" fillId="39" borderId="10" xfId="0" applyNumberFormat="1" applyFont="1" applyFill="1" applyBorder="1" applyAlignment="1" applyProtection="1">
      <alignment horizontal="center" wrapText="1"/>
      <protection/>
    </xf>
    <xf numFmtId="0" fontId="0" fillId="39" borderId="10" xfId="0" applyNumberFormat="1" applyFill="1" applyBorder="1" applyAlignment="1" applyProtection="1">
      <alignment horizontal="center"/>
      <protection/>
    </xf>
    <xf numFmtId="2" fontId="0" fillId="33" borderId="10" xfId="0" applyNumberFormat="1" applyFill="1" applyBorder="1" applyAlignment="1" applyProtection="1">
      <alignment horizontal="center"/>
      <protection/>
    </xf>
    <xf numFmtId="2" fontId="23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 horizontal="center"/>
      <protection/>
    </xf>
    <xf numFmtId="2" fontId="0" fillId="33" borderId="19" xfId="0" applyNumberFormat="1" applyFill="1" applyBorder="1" applyAlignment="1" applyProtection="1">
      <alignment horizontal="left"/>
      <protection/>
    </xf>
    <xf numFmtId="0" fontId="0" fillId="0" borderId="20" xfId="0" applyFill="1" applyBorder="1" applyAlignment="1" applyProtection="1">
      <alignment horizontal="center"/>
      <protection locked="0"/>
    </xf>
    <xf numFmtId="2" fontId="0" fillId="33" borderId="20" xfId="0" applyNumberFormat="1" applyFill="1" applyBorder="1" applyAlignment="1" applyProtection="1">
      <alignment horizontal="center"/>
      <protection/>
    </xf>
    <xf numFmtId="2" fontId="0" fillId="33" borderId="21" xfId="0" applyNumberFormat="1" applyFill="1" applyBorder="1" applyAlignment="1" applyProtection="1">
      <alignment horizontal="left"/>
      <protection/>
    </xf>
    <xf numFmtId="2" fontId="0" fillId="33" borderId="0" xfId="0" applyNumberFormat="1" applyFill="1" applyBorder="1" applyAlignment="1" applyProtection="1">
      <alignment horizontal="left"/>
      <protection locked="0"/>
    </xf>
    <xf numFmtId="2" fontId="2" fillId="0" borderId="18" xfId="0" applyNumberFormat="1" applyFont="1" applyFill="1" applyBorder="1" applyAlignment="1" applyProtection="1">
      <alignment horizontal="center" wrapText="1"/>
      <protection/>
    </xf>
    <xf numFmtId="2" fontId="21" fillId="40" borderId="18" xfId="0" applyNumberFormat="1" applyFont="1" applyFill="1" applyBorder="1" applyAlignment="1" applyProtection="1">
      <alignment horizontal="center" wrapText="1"/>
      <protection/>
    </xf>
    <xf numFmtId="2" fontId="0" fillId="39" borderId="0" xfId="0" applyNumberFormat="1" applyFill="1" applyBorder="1" applyAlignment="1">
      <alignment horizontal="left"/>
    </xf>
    <xf numFmtId="2" fontId="0" fillId="39" borderId="0" xfId="0" applyNumberFormat="1" applyFill="1" applyBorder="1" applyAlignment="1" applyProtection="1">
      <alignment horizontal="right"/>
      <protection locked="0"/>
    </xf>
    <xf numFmtId="164" fontId="0" fillId="39" borderId="0" xfId="0" applyNumberFormat="1" applyFill="1" applyBorder="1" applyAlignment="1" applyProtection="1">
      <alignment horizontal="right"/>
      <protection locked="0"/>
    </xf>
    <xf numFmtId="2" fontId="25" fillId="33" borderId="0" xfId="0" applyNumberFormat="1" applyFont="1" applyFill="1" applyBorder="1" applyAlignment="1">
      <alignment horizontal="center"/>
    </xf>
    <xf numFmtId="1" fontId="0" fillId="39" borderId="22" xfId="0" applyNumberFormat="1" applyFill="1" applyBorder="1" applyAlignment="1" applyProtection="1">
      <alignment horizontal="center"/>
      <protection/>
    </xf>
    <xf numFmtId="1" fontId="0" fillId="39" borderId="23" xfId="0" applyNumberFormat="1" applyFill="1" applyBorder="1" applyAlignment="1" applyProtection="1">
      <alignment horizontal="center"/>
      <protection/>
    </xf>
    <xf numFmtId="2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3" fillId="33" borderId="17" xfId="0" applyNumberFormat="1" applyFont="1" applyFill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2" fontId="3" fillId="33" borderId="24" xfId="0" applyNumberFormat="1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2" fontId="3" fillId="33" borderId="17" xfId="0" applyNumberFormat="1" applyFont="1" applyFill="1" applyBorder="1" applyAlignment="1" quotePrefix="1">
      <alignment horizontal="center"/>
    </xf>
    <xf numFmtId="165" fontId="0" fillId="0" borderId="24" xfId="0" applyNumberFormat="1" applyFill="1" applyBorder="1" applyAlignment="1" applyProtection="1">
      <alignment/>
      <protection locked="0"/>
    </xf>
    <xf numFmtId="168" fontId="0" fillId="0" borderId="19" xfId="34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166" fontId="0" fillId="0" borderId="19" xfId="0" applyNumberFormat="1" applyFill="1" applyBorder="1" applyAlignment="1" applyProtection="1">
      <alignment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11" fontId="0" fillId="0" borderId="18" xfId="0" applyNumberFormat="1" applyFill="1" applyBorder="1" applyAlignment="1" applyProtection="1">
      <alignment/>
      <protection locked="0"/>
    </xf>
    <xf numFmtId="167" fontId="11" fillId="0" borderId="18" xfId="0" applyNumberFormat="1" applyFont="1" applyFill="1" applyBorder="1" applyAlignment="1" applyProtection="1">
      <alignment horizontal="center" wrapText="1"/>
      <protection locked="0"/>
    </xf>
    <xf numFmtId="167" fontId="0" fillId="0" borderId="10" xfId="0" applyNumberFormat="1" applyBorder="1" applyAlignment="1" applyProtection="1">
      <alignment/>
      <protection locked="0"/>
    </xf>
    <xf numFmtId="167" fontId="0" fillId="0" borderId="19" xfId="0" applyNumberFormat="1" applyBorder="1" applyAlignment="1" applyProtection="1">
      <alignment/>
      <protection locked="0"/>
    </xf>
    <xf numFmtId="167" fontId="0" fillId="0" borderId="19" xfId="0" applyNumberFormat="1" applyFill="1" applyBorder="1" applyAlignment="1" applyProtection="1">
      <alignment/>
      <protection locked="0"/>
    </xf>
    <xf numFmtId="10" fontId="0" fillId="0" borderId="20" xfId="0" applyNumberFormat="1" applyFill="1" applyBorder="1" applyAlignment="1" applyProtection="1">
      <alignment/>
      <protection locked="0"/>
    </xf>
    <xf numFmtId="49" fontId="22" fillId="0" borderId="15" xfId="0" applyNumberFormat="1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 horizontal="center"/>
      <protection/>
    </xf>
    <xf numFmtId="1" fontId="0" fillId="33" borderId="25" xfId="0" applyNumberFormat="1" applyFill="1" applyBorder="1" applyAlignment="1">
      <alignment horizontal="center"/>
    </xf>
    <xf numFmtId="167" fontId="0" fillId="0" borderId="10" xfId="48" applyNumberFormat="1" applyFont="1" applyFill="1" applyBorder="1" applyAlignment="1" applyProtection="1">
      <alignment/>
      <protection locked="0"/>
    </xf>
    <xf numFmtId="1" fontId="0" fillId="39" borderId="26" xfId="0" applyNumberFormat="1" applyFill="1" applyBorder="1" applyAlignment="1" applyProtection="1">
      <alignment horizontal="center"/>
      <protection/>
    </xf>
    <xf numFmtId="1" fontId="0" fillId="39" borderId="27" xfId="0" applyNumberFormat="1" applyFill="1" applyBorder="1" applyAlignment="1" applyProtection="1">
      <alignment horizontal="center"/>
      <protection/>
    </xf>
    <xf numFmtId="1" fontId="0" fillId="39" borderId="28" xfId="0" applyNumberFormat="1" applyFill="1" applyBorder="1" applyAlignment="1" applyProtection="1">
      <alignment horizontal="center"/>
      <protection/>
    </xf>
    <xf numFmtId="2" fontId="0" fillId="33" borderId="16" xfId="0" applyNumberFormat="1" applyFont="1" applyFill="1" applyBorder="1" applyAlignment="1">
      <alignment horizontal="center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2" fontId="19" fillId="0" borderId="30" xfId="0" applyNumberFormat="1" applyFont="1" applyFill="1" applyBorder="1" applyAlignment="1" applyProtection="1">
      <alignment horizontal="center"/>
      <protection locked="0"/>
    </xf>
    <xf numFmtId="2" fontId="19" fillId="0" borderId="10" xfId="0" applyNumberFormat="1" applyFont="1" applyFill="1" applyBorder="1" applyAlignment="1" applyProtection="1">
      <alignment horizontal="center"/>
      <protection locked="0"/>
    </xf>
    <xf numFmtId="2" fontId="19" fillId="0" borderId="10" xfId="0" applyNumberFormat="1" applyFont="1" applyFill="1" applyBorder="1" applyAlignment="1" applyProtection="1">
      <alignment/>
      <protection locked="0"/>
    </xf>
    <xf numFmtId="2" fontId="2" fillId="27" borderId="18" xfId="0" applyNumberFormat="1" applyFont="1" applyFill="1" applyBorder="1" applyAlignment="1" applyProtection="1">
      <alignment horizontal="center" wrapText="1"/>
      <protection/>
    </xf>
    <xf numFmtId="2" fontId="0" fillId="27" borderId="10" xfId="0" applyNumberFormat="1" applyFill="1" applyBorder="1" applyAlignment="1" applyProtection="1">
      <alignment horizontal="center"/>
      <protection/>
    </xf>
    <xf numFmtId="2" fontId="0" fillId="27" borderId="19" xfId="0" applyNumberFormat="1" applyFill="1" applyBorder="1" applyAlignment="1" applyProtection="1">
      <alignment horizontal="center"/>
      <protection/>
    </xf>
    <xf numFmtId="2" fontId="0" fillId="27" borderId="19" xfId="0" applyNumberFormat="1" applyFill="1" applyBorder="1" applyAlignment="1" applyProtection="1">
      <alignment horizontal="center"/>
      <protection locked="0"/>
    </xf>
    <xf numFmtId="2" fontId="0" fillId="40" borderId="10" xfId="0" applyNumberFormat="1" applyFill="1" applyBorder="1" applyAlignment="1" applyProtection="1">
      <alignment horizontal="center"/>
      <protection/>
    </xf>
    <xf numFmtId="2" fontId="0" fillId="40" borderId="10" xfId="0" applyNumberFormat="1" applyFill="1" applyBorder="1" applyAlignment="1" applyProtection="1">
      <alignment horizontal="center"/>
      <protection locked="0"/>
    </xf>
    <xf numFmtId="2" fontId="2" fillId="28" borderId="18" xfId="0" applyNumberFormat="1" applyFont="1" applyFill="1" applyBorder="1" applyAlignment="1" applyProtection="1">
      <alignment horizontal="center" wrapText="1"/>
      <protection/>
    </xf>
    <xf numFmtId="2" fontId="0" fillId="28" borderId="10" xfId="0" applyNumberFormat="1" applyFill="1" applyBorder="1" applyAlignment="1" applyProtection="1">
      <alignment horizontal="center"/>
      <protection/>
    </xf>
    <xf numFmtId="2" fontId="0" fillId="28" borderId="19" xfId="0" applyNumberFormat="1" applyFill="1" applyBorder="1" applyAlignment="1" applyProtection="1">
      <alignment horizontal="center"/>
      <protection locked="0"/>
    </xf>
    <xf numFmtId="10" fontId="0" fillId="41" borderId="29" xfId="0" applyNumberFormat="1" applyFill="1" applyBorder="1" applyAlignment="1" applyProtection="1">
      <alignment horizontal="center" wrapText="1"/>
      <protection locked="0"/>
    </xf>
    <xf numFmtId="10" fontId="0" fillId="41" borderId="20" xfId="0" applyNumberFormat="1" applyFill="1" applyBorder="1" applyAlignment="1" applyProtection="1">
      <alignment/>
      <protection locked="0"/>
    </xf>
    <xf numFmtId="2" fontId="19" fillId="0" borderId="30" xfId="0" applyNumberFormat="1" applyFont="1" applyFill="1" applyBorder="1" applyAlignment="1" applyProtection="1">
      <alignment horizontal="center" wrapText="1"/>
      <protection locked="0"/>
    </xf>
    <xf numFmtId="9" fontId="2" fillId="42" borderId="19" xfId="48" applyFont="1" applyFill="1" applyBorder="1" applyAlignment="1" applyProtection="1">
      <alignment horizontal="center"/>
      <protection locked="0"/>
    </xf>
    <xf numFmtId="9" fontId="2" fillId="42" borderId="21" xfId="48" applyFont="1" applyFill="1" applyBorder="1" applyAlignment="1" applyProtection="1">
      <alignment horizontal="center"/>
      <protection locked="0"/>
    </xf>
    <xf numFmtId="2" fontId="3" fillId="33" borderId="10" xfId="0" applyNumberFormat="1" applyFont="1" applyFill="1" applyBorder="1" applyAlignment="1">
      <alignment horizontal="right"/>
    </xf>
    <xf numFmtId="2" fontId="0" fillId="0" borderId="10" xfId="0" applyNumberFormat="1" applyFill="1" applyBorder="1" applyAlignment="1" applyProtection="1">
      <alignment horizontal="left"/>
      <protection locked="0"/>
    </xf>
    <xf numFmtId="164" fontId="0" fillId="0" borderId="10" xfId="0" applyNumberFormat="1" applyFill="1" applyBorder="1" applyAlignment="1" applyProtection="1">
      <alignment horizontal="left"/>
      <protection locked="0"/>
    </xf>
    <xf numFmtId="164" fontId="0" fillId="33" borderId="10" xfId="0" applyNumberFormat="1" applyFill="1" applyBorder="1" applyAlignment="1" applyProtection="1">
      <alignment horizontal="left"/>
      <protection/>
    </xf>
    <xf numFmtId="2" fontId="0" fillId="39" borderId="0" xfId="0" applyNumberFormat="1" applyFill="1" applyBorder="1" applyAlignment="1" applyProtection="1">
      <alignment horizontal="left"/>
      <protection locked="0"/>
    </xf>
    <xf numFmtId="2" fontId="25" fillId="33" borderId="0" xfId="0" applyNumberFormat="1" applyFont="1" applyFill="1" applyBorder="1" applyAlignment="1" applyProtection="1">
      <alignment horizontal="center"/>
      <protection locked="0"/>
    </xf>
    <xf numFmtId="9" fontId="3" fillId="42" borderId="24" xfId="48" applyFont="1" applyFill="1" applyBorder="1" applyAlignment="1" applyProtection="1" quotePrefix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2" fontId="3" fillId="33" borderId="31" xfId="0" applyNumberFormat="1" applyFont="1" applyFill="1" applyBorder="1" applyAlignment="1" quotePrefix="1">
      <alignment horizontal="center"/>
    </xf>
    <xf numFmtId="1" fontId="0" fillId="0" borderId="32" xfId="0" applyNumberFormat="1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9" fontId="2" fillId="42" borderId="10" xfId="48" applyFont="1" applyFill="1" applyBorder="1" applyAlignment="1" applyProtection="1">
      <alignment horizontal="center"/>
      <protection locked="0"/>
    </xf>
    <xf numFmtId="2" fontId="21" fillId="33" borderId="16" xfId="0" applyNumberFormat="1" applyFont="1" applyFill="1" applyBorder="1" applyAlignment="1">
      <alignment horizontal="center"/>
    </xf>
    <xf numFmtId="9" fontId="3" fillId="42" borderId="17" xfId="48" applyFont="1" applyFill="1" applyBorder="1" applyAlignment="1" applyProtection="1" quotePrefix="1">
      <alignment horizontal="center"/>
      <protection locked="0"/>
    </xf>
    <xf numFmtId="2" fontId="21" fillId="33" borderId="18" xfId="0" applyNumberFormat="1" applyFont="1" applyFill="1" applyBorder="1" applyAlignment="1" quotePrefix="1">
      <alignment horizontal="center"/>
    </xf>
    <xf numFmtId="2" fontId="21" fillId="33" borderId="29" xfId="0" applyNumberFormat="1" applyFont="1" applyFill="1" applyBorder="1" applyAlignment="1" quotePrefix="1">
      <alignment horizontal="center"/>
    </xf>
    <xf numFmtId="9" fontId="2" fillId="42" borderId="20" xfId="48" applyFont="1" applyFill="1" applyBorder="1" applyAlignment="1" applyProtection="1">
      <alignment horizontal="center"/>
      <protection locked="0"/>
    </xf>
    <xf numFmtId="10" fontId="0" fillId="0" borderId="10" xfId="0" applyNumberFormat="1" applyFill="1" applyBorder="1" applyAlignment="1" applyProtection="1">
      <alignment/>
      <protection locked="0"/>
    </xf>
    <xf numFmtId="2" fontId="0" fillId="0" borderId="18" xfId="46" applyNumberFormat="1" applyFill="1" applyBorder="1" applyAlignment="1" applyProtection="1">
      <alignment horizontal="center"/>
      <protection locked="0"/>
    </xf>
    <xf numFmtId="166" fontId="0" fillId="0" borderId="10" xfId="46" applyNumberFormat="1" applyFill="1" applyBorder="1" applyAlignment="1" applyProtection="1">
      <alignment horizontal="center"/>
      <protection locked="0"/>
    </xf>
    <xf numFmtId="2" fontId="0" fillId="0" borderId="10" xfId="46" applyNumberFormat="1" applyFill="1" applyBorder="1" applyAlignment="1" applyProtection="1">
      <alignment horizontal="center"/>
      <protection locked="0"/>
    </xf>
    <xf numFmtId="1" fontId="0" fillId="0" borderId="10" xfId="46" applyNumberFormat="1" applyFill="1" applyBorder="1" applyAlignment="1" applyProtection="1">
      <alignment horizontal="center"/>
      <protection locked="0"/>
    </xf>
    <xf numFmtId="0" fontId="0" fillId="43" borderId="10" xfId="0" applyFill="1" applyBorder="1" applyAlignment="1" applyProtection="1">
      <alignment/>
      <protection locked="0"/>
    </xf>
    <xf numFmtId="0" fontId="0" fillId="44" borderId="10" xfId="0" applyFill="1" applyBorder="1" applyAlignment="1" applyProtection="1">
      <alignment/>
      <protection locked="0"/>
    </xf>
    <xf numFmtId="0" fontId="0" fillId="45" borderId="10" xfId="0" applyFill="1" applyBorder="1" applyAlignment="1" applyProtection="1">
      <alignment/>
      <protection locked="0"/>
    </xf>
    <xf numFmtId="2" fontId="0" fillId="0" borderId="18" xfId="46" applyNumberFormat="1" applyFont="1" applyFill="1" applyBorder="1" applyAlignment="1" applyProtection="1">
      <alignment horizontal="center"/>
      <protection locked="0"/>
    </xf>
    <xf numFmtId="0" fontId="0" fillId="46" borderId="10" xfId="0" applyFill="1" applyBorder="1" applyAlignment="1" applyProtection="1">
      <alignment/>
      <protection locked="0"/>
    </xf>
    <xf numFmtId="0" fontId="0" fillId="47" borderId="10" xfId="0" applyFill="1" applyBorder="1" applyAlignment="1" applyProtection="1">
      <alignment/>
      <protection locked="0"/>
    </xf>
    <xf numFmtId="0" fontId="0" fillId="48" borderId="10" xfId="0" applyFill="1" applyBorder="1" applyAlignment="1" applyProtection="1">
      <alignment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25"/>
          <c:w val="0.98175"/>
          <c:h val="0.9815"/>
        </c:manualLayout>
      </c:layout>
      <c:scatterChart>
        <c:scatterStyle val="smoothMarker"/>
        <c:varyColors val="0"/>
        <c:ser>
          <c:idx val="3"/>
          <c:order val="2"/>
          <c:tx>
            <c:strRef>
              <c:f>Vypocty!$A$24</c:f>
              <c:strCache>
                <c:ptCount val="1"/>
                <c:pt idx="0">
                  <c:v>u (%)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Vypocty!$B$4:$IV$4</c:f>
              <c:numCache>
                <c:ptCount val="255"/>
                <c:pt idx="0">
                  <c:v>-0.01</c:v>
                </c:pt>
                <c:pt idx="1">
                  <c:v>0</c:v>
                </c:pt>
                <c:pt idx="2">
                  <c:v>1E-05</c:v>
                </c:pt>
                <c:pt idx="3">
                  <c:v>2E-05</c:v>
                </c:pt>
                <c:pt idx="4">
                  <c:v>3E-05</c:v>
                </c:pt>
                <c:pt idx="5">
                  <c:v>4E-05</c:v>
                </c:pt>
                <c:pt idx="6">
                  <c:v>5E-05</c:v>
                </c:pt>
                <c:pt idx="7">
                  <c:v>6E-05</c:v>
                </c:pt>
                <c:pt idx="8">
                  <c:v>7.000000000000001E-05</c:v>
                </c:pt>
                <c:pt idx="9">
                  <c:v>8E-05</c:v>
                </c:pt>
                <c:pt idx="10">
                  <c:v>9E-05</c:v>
                </c:pt>
                <c:pt idx="11">
                  <c:v>0.0001</c:v>
                </c:pt>
                <c:pt idx="12">
                  <c:v>0.00046</c:v>
                </c:pt>
                <c:pt idx="13">
                  <c:v>0.00082</c:v>
                </c:pt>
                <c:pt idx="14">
                  <c:v>0.00118</c:v>
                </c:pt>
                <c:pt idx="15">
                  <c:v>0.0015400000000000001</c:v>
                </c:pt>
                <c:pt idx="16">
                  <c:v>0.0019000000000000002</c:v>
                </c:pt>
                <c:pt idx="17">
                  <c:v>0.0022600000000000003</c:v>
                </c:pt>
                <c:pt idx="18">
                  <c:v>0.0026200000000000004</c:v>
                </c:pt>
                <c:pt idx="19">
                  <c:v>0.0029800000000000004</c:v>
                </c:pt>
                <c:pt idx="20">
                  <c:v>0.0033400000000000005</c:v>
                </c:pt>
                <c:pt idx="21">
                  <c:v>0.0037000000000000006</c:v>
                </c:pt>
                <c:pt idx="22">
                  <c:v>0.005540000000000001</c:v>
                </c:pt>
                <c:pt idx="23">
                  <c:v>0.00738</c:v>
                </c:pt>
                <c:pt idx="24">
                  <c:v>0.00922</c:v>
                </c:pt>
                <c:pt idx="25">
                  <c:v>0.01106</c:v>
                </c:pt>
                <c:pt idx="26">
                  <c:v>0.0129</c:v>
                </c:pt>
                <c:pt idx="27">
                  <c:v>0.01474</c:v>
                </c:pt>
                <c:pt idx="28">
                  <c:v>0.01658</c:v>
                </c:pt>
                <c:pt idx="29">
                  <c:v>0.018420000000000002</c:v>
                </c:pt>
                <c:pt idx="30">
                  <c:v>0.020260000000000004</c:v>
                </c:pt>
                <c:pt idx="31">
                  <c:v>0.022100000000000005</c:v>
                </c:pt>
                <c:pt idx="32">
                  <c:v>0.022120000000000004</c:v>
                </c:pt>
                <c:pt idx="33">
                  <c:v>0.022140000000000003</c:v>
                </c:pt>
                <c:pt idx="34">
                  <c:v>0.022160000000000003</c:v>
                </c:pt>
                <c:pt idx="35">
                  <c:v>0.022180000000000002</c:v>
                </c:pt>
                <c:pt idx="36">
                  <c:v>0.0222</c:v>
                </c:pt>
                <c:pt idx="37">
                  <c:v>0.02222</c:v>
                </c:pt>
                <c:pt idx="38">
                  <c:v>0.02224</c:v>
                </c:pt>
                <c:pt idx="39">
                  <c:v>0.02226</c:v>
                </c:pt>
                <c:pt idx="40">
                  <c:v>0.022279999999999998</c:v>
                </c:pt>
                <c:pt idx="41">
                  <c:v>0.022299999999999997</c:v>
                </c:pt>
                <c:pt idx="42">
                  <c:v>0.032299999999999995</c:v>
                </c:pt>
                <c:pt idx="43">
                  <c:v>0.0423</c:v>
                </c:pt>
                <c:pt idx="44">
                  <c:v>0.0523</c:v>
                </c:pt>
                <c:pt idx="45">
                  <c:v>0.0623</c:v>
                </c:pt>
                <c:pt idx="46">
                  <c:v>0.0723</c:v>
                </c:pt>
                <c:pt idx="47">
                  <c:v>0.0823</c:v>
                </c:pt>
                <c:pt idx="48">
                  <c:v>0.0923</c:v>
                </c:pt>
                <c:pt idx="49">
                  <c:v>0.10229999999999999</c:v>
                </c:pt>
                <c:pt idx="50">
                  <c:v>0.11229999999999998</c:v>
                </c:pt>
                <c:pt idx="51">
                  <c:v>0.12229999999999998</c:v>
                </c:pt>
                <c:pt idx="52">
                  <c:v>0.13429999999999997</c:v>
                </c:pt>
                <c:pt idx="53">
                  <c:v>0.14629999999999999</c:v>
                </c:pt>
                <c:pt idx="54">
                  <c:v>0.1583</c:v>
                </c:pt>
                <c:pt idx="55">
                  <c:v>0.1703</c:v>
                </c:pt>
                <c:pt idx="56">
                  <c:v>0.18230000000000002</c:v>
                </c:pt>
                <c:pt idx="57">
                  <c:v>0.19430000000000003</c:v>
                </c:pt>
                <c:pt idx="58">
                  <c:v>0.20630000000000004</c:v>
                </c:pt>
                <c:pt idx="59">
                  <c:v>0.21830000000000005</c:v>
                </c:pt>
                <c:pt idx="60">
                  <c:v>0.23030000000000006</c:v>
                </c:pt>
                <c:pt idx="61">
                  <c:v>0.24230000000000007</c:v>
                </c:pt>
                <c:pt idx="62">
                  <c:v>0.2423279720279721</c:v>
                </c:pt>
                <c:pt idx="63">
                  <c:v>0.24235594405594413</c:v>
                </c:pt>
                <c:pt idx="64">
                  <c:v>0.24238391608391616</c:v>
                </c:pt>
                <c:pt idx="65">
                  <c:v>0.24241188811188819</c:v>
                </c:pt>
                <c:pt idx="66">
                  <c:v>0.2424398601398602</c:v>
                </c:pt>
                <c:pt idx="67">
                  <c:v>0.24246783216783224</c:v>
                </c:pt>
                <c:pt idx="68">
                  <c:v>0.24249580419580427</c:v>
                </c:pt>
                <c:pt idx="69">
                  <c:v>0.2425237762237763</c:v>
                </c:pt>
                <c:pt idx="70">
                  <c:v>0.24255174825174833</c:v>
                </c:pt>
                <c:pt idx="71">
                  <c:v>0.24257972027972036</c:v>
                </c:pt>
                <c:pt idx="72">
                  <c:v>0.24260769230769239</c:v>
                </c:pt>
                <c:pt idx="73">
                  <c:v>0.2426356643356644</c:v>
                </c:pt>
                <c:pt idx="74">
                  <c:v>0.24266363636363644</c:v>
                </c:pt>
                <c:pt idx="75">
                  <c:v>0.24269160839160847</c:v>
                </c:pt>
                <c:pt idx="76">
                  <c:v>0.2427195804195805</c:v>
                </c:pt>
                <c:pt idx="77">
                  <c:v>0.24274755244755253</c:v>
                </c:pt>
                <c:pt idx="78">
                  <c:v>0.24277552447552456</c:v>
                </c:pt>
                <c:pt idx="79">
                  <c:v>0.24280349650349659</c:v>
                </c:pt>
                <c:pt idx="80">
                  <c:v>0.24283146853146861</c:v>
                </c:pt>
                <c:pt idx="81">
                  <c:v>0.24285944055944064</c:v>
                </c:pt>
                <c:pt idx="82">
                  <c:v>0.24288741258741267</c:v>
                </c:pt>
                <c:pt idx="83">
                  <c:v>0.2429153846153847</c:v>
                </c:pt>
                <c:pt idx="84">
                  <c:v>0.24294335664335673</c:v>
                </c:pt>
                <c:pt idx="85">
                  <c:v>0.24297132867132876</c:v>
                </c:pt>
                <c:pt idx="86">
                  <c:v>0.24299930069930079</c:v>
                </c:pt>
                <c:pt idx="87">
                  <c:v>0.24302727272727281</c:v>
                </c:pt>
                <c:pt idx="88">
                  <c:v>0.24305524475524484</c:v>
                </c:pt>
                <c:pt idx="89">
                  <c:v>0.24308321678321687</c:v>
                </c:pt>
                <c:pt idx="90">
                  <c:v>0.2431111888111889</c:v>
                </c:pt>
                <c:pt idx="91">
                  <c:v>0.24313916083916093</c:v>
                </c:pt>
                <c:pt idx="92">
                  <c:v>0.24316713286713296</c:v>
                </c:pt>
                <c:pt idx="93">
                  <c:v>0.24319510489510499</c:v>
                </c:pt>
                <c:pt idx="94">
                  <c:v>0.24322307692307701</c:v>
                </c:pt>
                <c:pt idx="95">
                  <c:v>0.24325104895104904</c:v>
                </c:pt>
                <c:pt idx="96">
                  <c:v>0.24327902097902107</c:v>
                </c:pt>
                <c:pt idx="97">
                  <c:v>0.2433069930069931</c:v>
                </c:pt>
                <c:pt idx="98">
                  <c:v>0.24333496503496513</c:v>
                </c:pt>
                <c:pt idx="99">
                  <c:v>0.24336293706293716</c:v>
                </c:pt>
                <c:pt idx="100">
                  <c:v>0.24339090909090919</c:v>
                </c:pt>
                <c:pt idx="101">
                  <c:v>0.24341888111888121</c:v>
                </c:pt>
                <c:pt idx="102">
                  <c:v>0.24344685314685324</c:v>
                </c:pt>
                <c:pt idx="103">
                  <c:v>0.24347482517482527</c:v>
                </c:pt>
                <c:pt idx="104">
                  <c:v>0.2435027972027973</c:v>
                </c:pt>
                <c:pt idx="105">
                  <c:v>0.24353076923076933</c:v>
                </c:pt>
                <c:pt idx="106">
                  <c:v>0.24355874125874136</c:v>
                </c:pt>
                <c:pt idx="107">
                  <c:v>0.24358671328671339</c:v>
                </c:pt>
                <c:pt idx="108">
                  <c:v>0.24361468531468541</c:v>
                </c:pt>
                <c:pt idx="109">
                  <c:v>0.24364265734265744</c:v>
                </c:pt>
                <c:pt idx="110">
                  <c:v>0.24367062937062947</c:v>
                </c:pt>
                <c:pt idx="111">
                  <c:v>0.2436986013986015</c:v>
                </c:pt>
                <c:pt idx="112">
                  <c:v>0.24372657342657353</c:v>
                </c:pt>
                <c:pt idx="113">
                  <c:v>0.24375454545454556</c:v>
                </c:pt>
                <c:pt idx="114">
                  <c:v>0.24378251748251759</c:v>
                </c:pt>
                <c:pt idx="115">
                  <c:v>0.24381048951048961</c:v>
                </c:pt>
                <c:pt idx="116">
                  <c:v>0.24383846153846164</c:v>
                </c:pt>
                <c:pt idx="117">
                  <c:v>0.24386643356643367</c:v>
                </c:pt>
                <c:pt idx="118">
                  <c:v>0.2438944055944057</c:v>
                </c:pt>
                <c:pt idx="119">
                  <c:v>0.24392237762237773</c:v>
                </c:pt>
                <c:pt idx="120">
                  <c:v>0.24395034965034976</c:v>
                </c:pt>
                <c:pt idx="121">
                  <c:v>0.24397832167832179</c:v>
                </c:pt>
                <c:pt idx="122">
                  <c:v>0.24400629370629381</c:v>
                </c:pt>
                <c:pt idx="123">
                  <c:v>0.24403426573426584</c:v>
                </c:pt>
                <c:pt idx="124">
                  <c:v>0.24406223776223787</c:v>
                </c:pt>
                <c:pt idx="125">
                  <c:v>0.2440902097902099</c:v>
                </c:pt>
                <c:pt idx="126">
                  <c:v>0.24411818181818193</c:v>
                </c:pt>
                <c:pt idx="127">
                  <c:v>0.24414615384615396</c:v>
                </c:pt>
                <c:pt idx="128">
                  <c:v>0.24417412587412599</c:v>
                </c:pt>
                <c:pt idx="129">
                  <c:v>0.24420209790209801</c:v>
                </c:pt>
                <c:pt idx="130">
                  <c:v>0.24423006993007004</c:v>
                </c:pt>
                <c:pt idx="131">
                  <c:v>0.24425804195804207</c:v>
                </c:pt>
                <c:pt idx="132">
                  <c:v>0.2442860139860141</c:v>
                </c:pt>
                <c:pt idx="133">
                  <c:v>0.24431398601398613</c:v>
                </c:pt>
                <c:pt idx="134">
                  <c:v>0.24434195804195816</c:v>
                </c:pt>
                <c:pt idx="135">
                  <c:v>0.24436993006993019</c:v>
                </c:pt>
                <c:pt idx="136">
                  <c:v>0.24439790209790221</c:v>
                </c:pt>
                <c:pt idx="137">
                  <c:v>0.24442587412587424</c:v>
                </c:pt>
                <c:pt idx="138">
                  <c:v>0.24445384615384627</c:v>
                </c:pt>
                <c:pt idx="139">
                  <c:v>0.2444818181818183</c:v>
                </c:pt>
                <c:pt idx="140">
                  <c:v>0.24450979020979033</c:v>
                </c:pt>
                <c:pt idx="141">
                  <c:v>0.24453776223776236</c:v>
                </c:pt>
                <c:pt idx="142">
                  <c:v>0.24456573426573439</c:v>
                </c:pt>
                <c:pt idx="143">
                  <c:v>0.24459370629370641</c:v>
                </c:pt>
                <c:pt idx="144">
                  <c:v>0.24462167832167844</c:v>
                </c:pt>
                <c:pt idx="145">
                  <c:v>0.24464965034965047</c:v>
                </c:pt>
                <c:pt idx="146">
                  <c:v>0.2446776223776225</c:v>
                </c:pt>
                <c:pt idx="147">
                  <c:v>0.24470559440559453</c:v>
                </c:pt>
                <c:pt idx="148">
                  <c:v>0.24473356643356656</c:v>
                </c:pt>
                <c:pt idx="149">
                  <c:v>0.24476153846153859</c:v>
                </c:pt>
                <c:pt idx="150">
                  <c:v>0.24478951048951061</c:v>
                </c:pt>
                <c:pt idx="151">
                  <c:v>0.24481748251748264</c:v>
                </c:pt>
                <c:pt idx="152">
                  <c:v>0.24484545454545467</c:v>
                </c:pt>
                <c:pt idx="153">
                  <c:v>0.2448734265734267</c:v>
                </c:pt>
                <c:pt idx="154">
                  <c:v>0.24490139860139873</c:v>
                </c:pt>
                <c:pt idx="155">
                  <c:v>0.24492937062937076</c:v>
                </c:pt>
                <c:pt idx="156">
                  <c:v>0.24495734265734279</c:v>
                </c:pt>
                <c:pt idx="157">
                  <c:v>0.24498531468531481</c:v>
                </c:pt>
                <c:pt idx="158">
                  <c:v>0.24501328671328684</c:v>
                </c:pt>
                <c:pt idx="159">
                  <c:v>0.24504125874125887</c:v>
                </c:pt>
                <c:pt idx="160">
                  <c:v>0.2450692307692309</c:v>
                </c:pt>
                <c:pt idx="161">
                  <c:v>0.24509720279720293</c:v>
                </c:pt>
                <c:pt idx="162">
                  <c:v>0.24512517482517496</c:v>
                </c:pt>
                <c:pt idx="163">
                  <c:v>0.24515314685314699</c:v>
                </c:pt>
                <c:pt idx="164">
                  <c:v>0.24518111888111901</c:v>
                </c:pt>
                <c:pt idx="165">
                  <c:v>0.24520909090909104</c:v>
                </c:pt>
                <c:pt idx="166">
                  <c:v>0.24523706293706307</c:v>
                </c:pt>
                <c:pt idx="167">
                  <c:v>0.2452650349650351</c:v>
                </c:pt>
                <c:pt idx="168">
                  <c:v>0.24529300699300713</c:v>
                </c:pt>
                <c:pt idx="169">
                  <c:v>0.24532097902097916</c:v>
                </c:pt>
                <c:pt idx="170">
                  <c:v>0.24534895104895119</c:v>
                </c:pt>
                <c:pt idx="171">
                  <c:v>0.24537692307692321</c:v>
                </c:pt>
                <c:pt idx="172">
                  <c:v>0.24540489510489524</c:v>
                </c:pt>
                <c:pt idx="173">
                  <c:v>0.24543286713286727</c:v>
                </c:pt>
                <c:pt idx="174">
                  <c:v>0.2454608391608393</c:v>
                </c:pt>
                <c:pt idx="175">
                  <c:v>0.24548881118881133</c:v>
                </c:pt>
                <c:pt idx="176">
                  <c:v>0.24551678321678336</c:v>
                </c:pt>
                <c:pt idx="177">
                  <c:v>0.24554475524475539</c:v>
                </c:pt>
                <c:pt idx="178">
                  <c:v>0.24557272727272741</c:v>
                </c:pt>
                <c:pt idx="179">
                  <c:v>0.24560069930069944</c:v>
                </c:pt>
                <c:pt idx="180">
                  <c:v>0.24562867132867147</c:v>
                </c:pt>
                <c:pt idx="181">
                  <c:v>0.2456566433566435</c:v>
                </c:pt>
                <c:pt idx="182">
                  <c:v>0.24568461538461553</c:v>
                </c:pt>
                <c:pt idx="183">
                  <c:v>0.24571258741258756</c:v>
                </c:pt>
                <c:pt idx="184">
                  <c:v>0.24574055944055959</c:v>
                </c:pt>
                <c:pt idx="185">
                  <c:v>0.24576853146853161</c:v>
                </c:pt>
                <c:pt idx="186">
                  <c:v>0.24579650349650364</c:v>
                </c:pt>
                <c:pt idx="187">
                  <c:v>0.24582447552447567</c:v>
                </c:pt>
                <c:pt idx="188">
                  <c:v>0.2458524475524477</c:v>
                </c:pt>
                <c:pt idx="189">
                  <c:v>0.24588041958041973</c:v>
                </c:pt>
                <c:pt idx="190">
                  <c:v>0.24590839160839176</c:v>
                </c:pt>
                <c:pt idx="191">
                  <c:v>0.2459363636363638</c:v>
                </c:pt>
                <c:pt idx="192">
                  <c:v>0.24596433566433581</c:v>
                </c:pt>
                <c:pt idx="193">
                  <c:v>0.24599230769230784</c:v>
                </c:pt>
                <c:pt idx="194">
                  <c:v>0.24602027972027987</c:v>
                </c:pt>
                <c:pt idx="195">
                  <c:v>0.2460482517482519</c:v>
                </c:pt>
                <c:pt idx="196">
                  <c:v>0.24607622377622393</c:v>
                </c:pt>
                <c:pt idx="197">
                  <c:v>0.24610419580419596</c:v>
                </c:pt>
                <c:pt idx="198">
                  <c:v>0.246132167832168</c:v>
                </c:pt>
                <c:pt idx="199">
                  <c:v>0.24616013986014001</c:v>
                </c:pt>
                <c:pt idx="200">
                  <c:v>0.24618811188811204</c:v>
                </c:pt>
                <c:pt idx="201">
                  <c:v>0.24621608391608407</c:v>
                </c:pt>
                <c:pt idx="202">
                  <c:v>0.2462440559440561</c:v>
                </c:pt>
                <c:pt idx="203">
                  <c:v>0.24627202797202813</c:v>
                </c:pt>
                <c:pt idx="204">
                  <c:v>0.24630000000000016</c:v>
                </c:pt>
                <c:pt idx="205">
                  <c:v>0.27630000000000016</c:v>
                </c:pt>
                <c:pt idx="206">
                  <c:v>0.3063000000000001</c:v>
                </c:pt>
                <c:pt idx="207">
                  <c:v>0.33630000000000015</c:v>
                </c:pt>
                <c:pt idx="208">
                  <c:v>0.3663000000000002</c:v>
                </c:pt>
                <c:pt idx="209">
                  <c:v>0.3963000000000002</c:v>
                </c:pt>
                <c:pt idx="210">
                  <c:v>0.42630000000000023</c:v>
                </c:pt>
                <c:pt idx="211">
                  <c:v>0.45630000000000026</c:v>
                </c:pt>
                <c:pt idx="212">
                  <c:v>0.4863000000000003</c:v>
                </c:pt>
                <c:pt idx="213">
                  <c:v>0.5163000000000003</c:v>
                </c:pt>
                <c:pt idx="214">
                  <c:v>0.5463000000000003</c:v>
                </c:pt>
                <c:pt idx="215">
                  <c:v>0.5683000000000004</c:v>
                </c:pt>
                <c:pt idx="216">
                  <c:v>0.5903000000000004</c:v>
                </c:pt>
                <c:pt idx="217">
                  <c:v>0.6123000000000004</c:v>
                </c:pt>
                <c:pt idx="218">
                  <c:v>0.6343000000000004</c:v>
                </c:pt>
                <c:pt idx="219">
                  <c:v>0.6563000000000004</c:v>
                </c:pt>
                <c:pt idx="220">
                  <c:v>0.6783000000000005</c:v>
                </c:pt>
                <c:pt idx="221">
                  <c:v>0.7003000000000005</c:v>
                </c:pt>
                <c:pt idx="222">
                  <c:v>0.7223000000000005</c:v>
                </c:pt>
                <c:pt idx="223">
                  <c:v>0.7443000000000005</c:v>
                </c:pt>
                <c:pt idx="224">
                  <c:v>0.7663000000000005</c:v>
                </c:pt>
              </c:numCache>
            </c:numRef>
          </c:xVal>
          <c:yVal>
            <c:numRef>
              <c:f>Vypocty!$B$24:$IV$24</c:f>
              <c:numCache>
                <c:ptCount val="255"/>
                <c:pt idx="0">
                  <c:v>0.12348953595912131</c:v>
                </c:pt>
                <c:pt idx="1">
                  <c:v>0.1551396853746168</c:v>
                </c:pt>
                <c:pt idx="2">
                  <c:v>0.15508236800284708</c:v>
                </c:pt>
                <c:pt idx="3">
                  <c:v>0.15502508314306604</c:v>
                </c:pt>
                <c:pt idx="4">
                  <c:v>0.15496782384949298</c:v>
                </c:pt>
                <c:pt idx="5">
                  <c:v>0.15491058947849912</c:v>
                </c:pt>
                <c:pt idx="6">
                  <c:v>0.1548533699600342</c:v>
                </c:pt>
                <c:pt idx="7">
                  <c:v>0.15479616780777838</c:v>
                </c:pt>
                <c:pt idx="8">
                  <c:v>0.15473896982549828</c:v>
                </c:pt>
                <c:pt idx="9">
                  <c:v>0.15468178167826527</c:v>
                </c:pt>
                <c:pt idx="10">
                  <c:v>0.15462458703867238</c:v>
                </c:pt>
                <c:pt idx="11">
                  <c:v>0.15456739472048323</c:v>
                </c:pt>
                <c:pt idx="12">
                  <c:v>0.154828938915831</c:v>
                </c:pt>
                <c:pt idx="13">
                  <c:v>0.15509156503900448</c:v>
                </c:pt>
                <c:pt idx="14">
                  <c:v>0.15535526747977657</c:v>
                </c:pt>
                <c:pt idx="15">
                  <c:v>0.15562007283030826</c:v>
                </c:pt>
                <c:pt idx="16">
                  <c:v>0.15588597543339644</c:v>
                </c:pt>
                <c:pt idx="17">
                  <c:v>0.15615300251238812</c:v>
                </c:pt>
                <c:pt idx="18">
                  <c:v>0.1564211483510403</c:v>
                </c:pt>
                <c:pt idx="19">
                  <c:v>0.1566904408373005</c:v>
                </c:pt>
                <c:pt idx="20">
                  <c:v>0.15696087418359142</c:v>
                </c:pt>
                <c:pt idx="21">
                  <c:v>0.15723247697710344</c:v>
                </c:pt>
                <c:pt idx="22">
                  <c:v>0.15898078239703667</c:v>
                </c:pt>
                <c:pt idx="23">
                  <c:v>0.16078146266721094</c:v>
                </c:pt>
                <c:pt idx="24">
                  <c:v>0.1626382359708463</c:v>
                </c:pt>
                <c:pt idx="25">
                  <c:v>0.1645552641715542</c:v>
                </c:pt>
                <c:pt idx="26">
                  <c:v>0.16653713371516798</c:v>
                </c:pt>
                <c:pt idx="27">
                  <c:v>0.16858900269841234</c:v>
                </c:pt>
                <c:pt idx="28">
                  <c:v>0.17071659790431304</c:v>
                </c:pt>
                <c:pt idx="29">
                  <c:v>0.17292639548926897</c:v>
                </c:pt>
                <c:pt idx="30">
                  <c:v>0.1752256437892748</c:v>
                </c:pt>
                <c:pt idx="31">
                  <c:v>0.17762259230408292</c:v>
                </c:pt>
                <c:pt idx="32">
                  <c:v>0.17726302002852362</c:v>
                </c:pt>
                <c:pt idx="33">
                  <c:v>0.17690525961317113</c:v>
                </c:pt>
                <c:pt idx="34">
                  <c:v>0.17654919899836202</c:v>
                </c:pt>
                <c:pt idx="35">
                  <c:v>0.1761948373587794</c:v>
                </c:pt>
                <c:pt idx="36">
                  <c:v>0.17584203684724903</c:v>
                </c:pt>
                <c:pt idx="37">
                  <c:v>0.1754908269489224</c:v>
                </c:pt>
                <c:pt idx="38">
                  <c:v>0.17514104450244114</c:v>
                </c:pt>
                <c:pt idx="39">
                  <c:v>0.1747927486141597</c:v>
                </c:pt>
                <c:pt idx="40">
                  <c:v>0.17444575128303727</c:v>
                </c:pt>
                <c:pt idx="41">
                  <c:v>0.1741001405622437</c:v>
                </c:pt>
                <c:pt idx="42">
                  <c:v>0.1793477338541091</c:v>
                </c:pt>
                <c:pt idx="43">
                  <c:v>0.18513957746258897</c:v>
                </c:pt>
                <c:pt idx="44">
                  <c:v>0.19160820969496167</c:v>
                </c:pt>
                <c:pt idx="45">
                  <c:v>0.19893652066794537</c:v>
                </c:pt>
                <c:pt idx="46">
                  <c:v>0.2073829572440397</c:v>
                </c:pt>
                <c:pt idx="47">
                  <c:v>0.21732679658960052</c:v>
                </c:pt>
                <c:pt idx="48">
                  <c:v>0.22934637592118057</c:v>
                </c:pt>
                <c:pt idx="49">
                  <c:v>0.2443721832833596</c:v>
                </c:pt>
                <c:pt idx="50">
                  <c:v>0.264000167112934</c:v>
                </c:pt>
                <c:pt idx="51">
                  <c:v>0.3</c:v>
                </c:pt>
                <c:pt idx="52">
                  <c:v>0.3</c:v>
                </c:pt>
                <c:pt idx="53">
                  <c:v>0.3</c:v>
                </c:pt>
                <c:pt idx="54">
                  <c:v>0.3</c:v>
                </c:pt>
                <c:pt idx="55">
                  <c:v>0.3</c:v>
                </c:pt>
                <c:pt idx="56">
                  <c:v>0.3</c:v>
                </c:pt>
                <c:pt idx="57">
                  <c:v>0.3</c:v>
                </c:pt>
                <c:pt idx="58">
                  <c:v>0.3</c:v>
                </c:pt>
                <c:pt idx="59">
                  <c:v>0.3</c:v>
                </c:pt>
                <c:pt idx="60">
                  <c:v>0.3</c:v>
                </c:pt>
                <c:pt idx="61">
                  <c:v>0.3</c:v>
                </c:pt>
                <c:pt idx="62">
                  <c:v>0.3</c:v>
                </c:pt>
                <c:pt idx="63">
                  <c:v>0.3</c:v>
                </c:pt>
                <c:pt idx="64">
                  <c:v>0.3</c:v>
                </c:pt>
                <c:pt idx="65">
                  <c:v>0.2839528107543034</c:v>
                </c:pt>
                <c:pt idx="66">
                  <c:v>0.27922915844882895</c:v>
                </c:pt>
                <c:pt idx="67">
                  <c:v>0.27477046653410087</c:v>
                </c:pt>
                <c:pt idx="68">
                  <c:v>0.27055278400929633</c:v>
                </c:pt>
                <c:pt idx="69">
                  <c:v>0.26655540820974866</c:v>
                </c:pt>
                <c:pt idx="70">
                  <c:v>0.2627594387540941</c:v>
                </c:pt>
                <c:pt idx="71">
                  <c:v>0.2591486139029054</c:v>
                </c:pt>
                <c:pt idx="72">
                  <c:v>0.255707793128365</c:v>
                </c:pt>
                <c:pt idx="73">
                  <c:v>0.25242405149632596</c:v>
                </c:pt>
                <c:pt idx="74">
                  <c:v>0.24928509431191562</c:v>
                </c:pt>
                <c:pt idx="75">
                  <c:v>0.24628054272563973</c:v>
                </c:pt>
                <c:pt idx="76">
                  <c:v>0.2434002883734685</c:v>
                </c:pt>
                <c:pt idx="77">
                  <c:v>0.2406359220616155</c:v>
                </c:pt>
                <c:pt idx="78">
                  <c:v>0.23797903782861576</c:v>
                </c:pt>
                <c:pt idx="79">
                  <c:v>0.23542276916071306</c:v>
                </c:pt>
                <c:pt idx="80">
                  <c:v>0.23296005197919</c:v>
                </c:pt>
                <c:pt idx="81">
                  <c:v>0.2305852415815827</c:v>
                </c:pt>
                <c:pt idx="82">
                  <c:v>0.22829234347607869</c:v>
                </c:pt>
                <c:pt idx="83">
                  <c:v>0.22607669046004666</c:v>
                </c:pt>
                <c:pt idx="84">
                  <c:v>0.2239331493808675</c:v>
                </c:pt>
                <c:pt idx="85">
                  <c:v>0.2218578422775476</c:v>
                </c:pt>
                <c:pt idx="86">
                  <c:v>0.2198463362426707</c:v>
                </c:pt>
                <c:pt idx="87">
                  <c:v>0.217895395893157</c:v>
                </c:pt>
                <c:pt idx="88">
                  <c:v>0.21600116263705169</c:v>
                </c:pt>
                <c:pt idx="89">
                  <c:v>0.21416092825244745</c:v>
                </c:pt>
                <c:pt idx="90">
                  <c:v>0.21237130906777427</c:v>
                </c:pt>
                <c:pt idx="91">
                  <c:v>0.21063003234627437</c:v>
                </c:pt>
                <c:pt idx="92">
                  <c:v>0.20893411018356822</c:v>
                </c:pt>
                <c:pt idx="93">
                  <c:v>0.20728163187912974</c:v>
                </c:pt>
                <c:pt idx="94">
                  <c:v>0.20566994174041545</c:v>
                </c:pt>
                <c:pt idx="95">
                  <c:v>0.20409743178426068</c:v>
                </c:pt>
                <c:pt idx="96">
                  <c:v>0.20256172710662376</c:v>
                </c:pt>
                <c:pt idx="97">
                  <c:v>0.2010614741757824</c:v>
                </c:pt>
                <c:pt idx="98">
                  <c:v>0.19959453697157167</c:v>
                </c:pt>
                <c:pt idx="99">
                  <c:v>0.1981597768664044</c:v>
                </c:pt>
                <c:pt idx="100">
                  <c:v>0.19675526234846696</c:v>
                </c:pt>
                <c:pt idx="101">
                  <c:v>0.19538003707836377</c:v>
                </c:pt>
                <c:pt idx="102">
                  <c:v>0.19403234567772873</c:v>
                </c:pt>
                <c:pt idx="103">
                  <c:v>0.19271138703039223</c:v>
                </c:pt>
                <c:pt idx="104">
                  <c:v>0.19141555833299795</c:v>
                </c:pt>
                <c:pt idx="105">
                  <c:v>0.19014419110381997</c:v>
                </c:pt>
                <c:pt idx="106">
                  <c:v>0.1888958154479029</c:v>
                </c:pt>
                <c:pt idx="107">
                  <c:v>0.1876698765620954</c:v>
                </c:pt>
                <c:pt idx="108">
                  <c:v>0.18646502095756864</c:v>
                </c:pt>
                <c:pt idx="109">
                  <c:v>0.18528079152044416</c:v>
                </c:pt>
                <c:pt idx="110">
                  <c:v>0.1841159372538016</c:v>
                </c:pt>
                <c:pt idx="111">
                  <c:v>0.18297008518014277</c:v>
                </c:pt>
                <c:pt idx="112">
                  <c:v>0.18184207500866634</c:v>
                </c:pt>
                <c:pt idx="113">
                  <c:v>0.1807316063573573</c:v>
                </c:pt>
                <c:pt idx="114">
                  <c:v>0.17963759961533907</c:v>
                </c:pt>
                <c:pt idx="115">
                  <c:v>0.17855981712528482</c:v>
                </c:pt>
                <c:pt idx="116">
                  <c:v>0.17749725139190123</c:v>
                </c:pt>
                <c:pt idx="117">
                  <c:v>0.17644971900492032</c:v>
                </c:pt>
                <c:pt idx="118">
                  <c:v>0.1754162772404495</c:v>
                </c:pt>
                <c:pt idx="119">
                  <c:v>0.1743967896252711</c:v>
                </c:pt>
                <c:pt idx="120">
                  <c:v>0.17339037188558998</c:v>
                </c:pt>
                <c:pt idx="121">
                  <c:v>0.17239692815821261</c:v>
                </c:pt>
                <c:pt idx="122">
                  <c:v>0.17141562715922432</c:v>
                </c:pt>
                <c:pt idx="123">
                  <c:v>0.17044640813954462</c:v>
                </c:pt>
                <c:pt idx="124">
                  <c:v>0.1694884880726154</c:v>
                </c:pt>
                <c:pt idx="125">
                  <c:v>0.16854183653316052</c:v>
                </c:pt>
                <c:pt idx="126">
                  <c:v>0.16760571463674045</c:v>
                </c:pt>
                <c:pt idx="127">
                  <c:v>0.16668011809299862</c:v>
                </c:pt>
                <c:pt idx="128">
                  <c:v>0.16576434856980438</c:v>
                </c:pt>
                <c:pt idx="129">
                  <c:v>0.1648584242374194</c:v>
                </c:pt>
                <c:pt idx="130">
                  <c:v>0.16396168417496895</c:v>
                </c:pt>
                <c:pt idx="131">
                  <c:v>0.16307416578094136</c:v>
                </c:pt>
                <c:pt idx="132">
                  <c:v>0.16219524278910022</c:v>
                </c:pt>
                <c:pt idx="133">
                  <c:v>0.16132496897462276</c:v>
                </c:pt>
                <c:pt idx="134">
                  <c:v>0.16046275029963847</c:v>
                </c:pt>
                <c:pt idx="135">
                  <c:v>0.15960865439383895</c:v>
                </c:pt>
                <c:pt idx="136">
                  <c:v>0.1587621173060695</c:v>
                </c:pt>
                <c:pt idx="137">
                  <c:v>0.15792321828415928</c:v>
                </c:pt>
                <c:pt idx="138">
                  <c:v>0.15709142156791928</c:v>
                </c:pt>
                <c:pt idx="139">
                  <c:v>0.15626681603574552</c:v>
                </c:pt>
                <c:pt idx="140">
                  <c:v>0.1554488924356083</c:v>
                </c:pt>
                <c:pt idx="141">
                  <c:v>0.15463774750618484</c:v>
                </c:pt>
                <c:pt idx="142">
                  <c:v>0.15383289700566902</c:v>
                </c:pt>
                <c:pt idx="143">
                  <c:v>0.15303444395308027</c:v>
                </c:pt>
                <c:pt idx="144">
                  <c:v>0.15224192777971815</c:v>
                </c:pt>
                <c:pt idx="145">
                  <c:v>0.15145545637226018</c:v>
                </c:pt>
                <c:pt idx="146">
                  <c:v>0.1506745916382063</c:v>
                </c:pt>
                <c:pt idx="147">
                  <c:v>0.14989944506660588</c:v>
                </c:pt>
                <c:pt idx="148">
                  <c:v>0.1491295999667185</c:v>
                </c:pt>
                <c:pt idx="149">
                  <c:v>0.14836517029494833</c:v>
                </c:pt>
                <c:pt idx="150">
                  <c:v>0.1476057597950445</c:v>
                </c:pt>
                <c:pt idx="151">
                  <c:v>0.1468514838712191</c:v>
                </c:pt>
                <c:pt idx="152">
                  <c:v>0.14610196582837104</c:v>
                </c:pt>
                <c:pt idx="153">
                  <c:v>0.14535732160159856</c:v>
                </c:pt>
                <c:pt idx="154">
                  <c:v>0.14461719326608982</c:v>
                </c:pt>
                <c:pt idx="155">
                  <c:v>0.1438816964623618</c:v>
                </c:pt>
                <c:pt idx="156">
                  <c:v>0.14315049131754012</c:v>
                </c:pt>
                <c:pt idx="157">
                  <c:v>0.14242369243381586</c:v>
                </c:pt>
                <c:pt idx="158">
                  <c:v>0.14170097733575204</c:v>
                </c:pt>
                <c:pt idx="159">
                  <c:v>0.1409824589166772</c:v>
                </c:pt>
                <c:pt idx="160">
                  <c:v>0.14026783150037503</c:v>
                </c:pt>
                <c:pt idx="161">
                  <c:v>0.13955720566652682</c:v>
                </c:pt>
                <c:pt idx="162">
                  <c:v>0.13885029198958973</c:v>
                </c:pt>
                <c:pt idx="163">
                  <c:v>0.13814719819002427</c:v>
                </c:pt>
                <c:pt idx="164">
                  <c:v>0.13744765058829422</c:v>
                </c:pt>
                <c:pt idx="165">
                  <c:v>0.13675175355349806</c:v>
                </c:pt>
                <c:pt idx="166">
                  <c:v>0.1360592486862373</c:v>
                </c:pt>
                <c:pt idx="167">
                  <c:v>0.13537023656046188</c:v>
                </c:pt>
                <c:pt idx="168">
                  <c:v>0.13468447362536246</c:v>
                </c:pt>
                <c:pt idx="169">
                  <c:v>0.13400205625980202</c:v>
                </c:pt>
                <c:pt idx="170">
                  <c:v>0.133322755360402</c:v>
                </c:pt>
                <c:pt idx="171">
                  <c:v>0.13264666275085737</c:v>
                </c:pt>
                <c:pt idx="172">
                  <c:v>0.13197356340097138</c:v>
                </c:pt>
                <c:pt idx="173">
                  <c:v>0.1313035442555031</c:v>
                </c:pt>
                <c:pt idx="174">
                  <c:v>0.1306364040070129</c:v>
                </c:pt>
                <c:pt idx="175">
                  <c:v>0.12997222443072878</c:v>
                </c:pt>
                <c:pt idx="176">
                  <c:v>0.1293108176126381</c:v>
                </c:pt>
                <c:pt idx="177">
                  <c:v>0.1286522598981941</c:v>
                </c:pt>
                <c:pt idx="178">
                  <c:v>0.1279963764561468</c:v>
                </c:pt>
                <c:pt idx="179">
                  <c:v>0.12734323796978894</c:v>
                </c:pt>
                <c:pt idx="180">
                  <c:v>0.12669268239646447</c:v>
                </c:pt>
                <c:pt idx="181">
                  <c:v>0.12604477455052704</c:v>
                </c:pt>
                <c:pt idx="182">
                  <c:v>0.125399364898309</c:v>
                </c:pt>
                <c:pt idx="183">
                  <c:v>0.12475651220206002</c:v>
                </c:pt>
                <c:pt idx="184">
                  <c:v>0.12411607917031141</c:v>
                </c:pt>
                <c:pt idx="185">
                  <c:v>0.12347811835186034</c:v>
                </c:pt>
                <c:pt idx="186">
                  <c:v>0.12284250444191004</c:v>
                </c:pt>
                <c:pt idx="187">
                  <c:v>0.1222092836346646</c:v>
                </c:pt>
                <c:pt idx="188">
                  <c:v>0.12157834236631825</c:v>
                </c:pt>
                <c:pt idx="189">
                  <c:v>0.12094972035410959</c:v>
                </c:pt>
                <c:pt idx="190">
                  <c:v>0.12032331553810634</c:v>
                </c:pt>
                <c:pt idx="191">
                  <c:v>0.11969916105369911</c:v>
                </c:pt>
                <c:pt idx="192">
                  <c:v>0.11907716611510774</c:v>
                </c:pt>
                <c:pt idx="193">
                  <c:v>0.11845735718731674</c:v>
                </c:pt>
                <c:pt idx="194">
                  <c:v>0.11783965453531078</c:v>
                </c:pt>
                <c:pt idx="195">
                  <c:v>0.11722407788041381</c:v>
                </c:pt>
                <c:pt idx="196">
                  <c:v>0.11661055832033937</c:v>
                </c:pt>
                <c:pt idx="197">
                  <c:v>0.11599910877387166</c:v>
                </c:pt>
                <c:pt idx="198">
                  <c:v>0.11538967095786885</c:v>
                </c:pt>
                <c:pt idx="199">
                  <c:v>0.11478225094325893</c:v>
                </c:pt>
                <c:pt idx="200">
                  <c:v>0.11417680085607236</c:v>
                </c:pt>
                <c:pt idx="201">
                  <c:v>0.11357331988689294</c:v>
                </c:pt>
                <c:pt idx="202">
                  <c:v>0.11297177036378592</c:v>
                </c:pt>
                <c:pt idx="203">
                  <c:v>0.11237214457669278</c:v>
                </c:pt>
                <c:pt idx="204">
                  <c:v>0.11177441485068138</c:v>
                </c:pt>
                <c:pt idx="205">
                  <c:v>0.11460507967102393</c:v>
                </c:pt>
                <c:pt idx="206">
                  <c:v>0.11754976283966438</c:v>
                </c:pt>
                <c:pt idx="207">
                  <c:v>0.12061854233031861</c:v>
                </c:pt>
                <c:pt idx="208">
                  <c:v>0.12382319331706791</c:v>
                </c:pt>
                <c:pt idx="209">
                  <c:v>0.1271776156190685</c:v>
                </c:pt>
                <c:pt idx="210">
                  <c:v>0.13069838016273141</c:v>
                </c:pt>
                <c:pt idx="211">
                  <c:v>0.1344054763026751</c:v>
                </c:pt>
                <c:pt idx="212">
                  <c:v>0.13832330946601562</c:v>
                </c:pt>
                <c:pt idx="213">
                  <c:v>0.14248209386112973</c:v>
                </c:pt>
                <c:pt idx="214">
                  <c:v>0.14691979456377002</c:v>
                </c:pt>
                <c:pt idx="215">
                  <c:v>0.15205080002073568</c:v>
                </c:pt>
                <c:pt idx="216">
                  <c:v>0.1576386545283396</c:v>
                </c:pt>
                <c:pt idx="217">
                  <c:v>0.16379111697739202</c:v>
                </c:pt>
                <c:pt idx="218">
                  <c:v>0.17065917558658017</c:v>
                </c:pt>
                <c:pt idx="219">
                  <c:v>0.17846169210511187</c:v>
                </c:pt>
                <c:pt idx="220">
                  <c:v>0.18752909261517886</c:v>
                </c:pt>
                <c:pt idx="221">
                  <c:v>0.198385868594726</c:v>
                </c:pt>
                <c:pt idx="222">
                  <c:v>0.2119190504313961</c:v>
                </c:pt>
                <c:pt idx="223">
                  <c:v>0.2297592076989361</c:v>
                </c:pt>
                <c:pt idx="224">
                  <c:v>0.2552699704825685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Vypocty!$A$23</c:f>
              <c:strCache>
                <c:ptCount val="1"/>
                <c:pt idx="0">
                  <c:v>Rh (%)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Vypocty!$B$4:$IV$4</c:f>
              <c:numCache>
                <c:ptCount val="255"/>
                <c:pt idx="0">
                  <c:v>-0.01</c:v>
                </c:pt>
                <c:pt idx="1">
                  <c:v>0</c:v>
                </c:pt>
                <c:pt idx="2">
                  <c:v>1E-05</c:v>
                </c:pt>
                <c:pt idx="3">
                  <c:v>2E-05</c:v>
                </c:pt>
                <c:pt idx="4">
                  <c:v>3E-05</c:v>
                </c:pt>
                <c:pt idx="5">
                  <c:v>4E-05</c:v>
                </c:pt>
                <c:pt idx="6">
                  <c:v>5E-05</c:v>
                </c:pt>
                <c:pt idx="7">
                  <c:v>6E-05</c:v>
                </c:pt>
                <c:pt idx="8">
                  <c:v>7.000000000000001E-05</c:v>
                </c:pt>
                <c:pt idx="9">
                  <c:v>8E-05</c:v>
                </c:pt>
                <c:pt idx="10">
                  <c:v>9E-05</c:v>
                </c:pt>
                <c:pt idx="11">
                  <c:v>0.0001</c:v>
                </c:pt>
                <c:pt idx="12">
                  <c:v>0.00046</c:v>
                </c:pt>
                <c:pt idx="13">
                  <c:v>0.00082</c:v>
                </c:pt>
                <c:pt idx="14">
                  <c:v>0.00118</c:v>
                </c:pt>
                <c:pt idx="15">
                  <c:v>0.0015400000000000001</c:v>
                </c:pt>
                <c:pt idx="16">
                  <c:v>0.0019000000000000002</c:v>
                </c:pt>
                <c:pt idx="17">
                  <c:v>0.0022600000000000003</c:v>
                </c:pt>
                <c:pt idx="18">
                  <c:v>0.0026200000000000004</c:v>
                </c:pt>
                <c:pt idx="19">
                  <c:v>0.0029800000000000004</c:v>
                </c:pt>
                <c:pt idx="20">
                  <c:v>0.0033400000000000005</c:v>
                </c:pt>
                <c:pt idx="21">
                  <c:v>0.0037000000000000006</c:v>
                </c:pt>
                <c:pt idx="22">
                  <c:v>0.005540000000000001</c:v>
                </c:pt>
                <c:pt idx="23">
                  <c:v>0.00738</c:v>
                </c:pt>
                <c:pt idx="24">
                  <c:v>0.00922</c:v>
                </c:pt>
                <c:pt idx="25">
                  <c:v>0.01106</c:v>
                </c:pt>
                <c:pt idx="26">
                  <c:v>0.0129</c:v>
                </c:pt>
                <c:pt idx="27">
                  <c:v>0.01474</c:v>
                </c:pt>
                <c:pt idx="28">
                  <c:v>0.01658</c:v>
                </c:pt>
                <c:pt idx="29">
                  <c:v>0.018420000000000002</c:v>
                </c:pt>
                <c:pt idx="30">
                  <c:v>0.020260000000000004</c:v>
                </c:pt>
                <c:pt idx="31">
                  <c:v>0.022100000000000005</c:v>
                </c:pt>
                <c:pt idx="32">
                  <c:v>0.022120000000000004</c:v>
                </c:pt>
                <c:pt idx="33">
                  <c:v>0.022140000000000003</c:v>
                </c:pt>
                <c:pt idx="34">
                  <c:v>0.022160000000000003</c:v>
                </c:pt>
                <c:pt idx="35">
                  <c:v>0.022180000000000002</c:v>
                </c:pt>
                <c:pt idx="36">
                  <c:v>0.0222</c:v>
                </c:pt>
                <c:pt idx="37">
                  <c:v>0.02222</c:v>
                </c:pt>
                <c:pt idx="38">
                  <c:v>0.02224</c:v>
                </c:pt>
                <c:pt idx="39">
                  <c:v>0.02226</c:v>
                </c:pt>
                <c:pt idx="40">
                  <c:v>0.022279999999999998</c:v>
                </c:pt>
                <c:pt idx="41">
                  <c:v>0.022299999999999997</c:v>
                </c:pt>
                <c:pt idx="42">
                  <c:v>0.032299999999999995</c:v>
                </c:pt>
                <c:pt idx="43">
                  <c:v>0.0423</c:v>
                </c:pt>
                <c:pt idx="44">
                  <c:v>0.0523</c:v>
                </c:pt>
                <c:pt idx="45">
                  <c:v>0.0623</c:v>
                </c:pt>
                <c:pt idx="46">
                  <c:v>0.0723</c:v>
                </c:pt>
                <c:pt idx="47">
                  <c:v>0.0823</c:v>
                </c:pt>
                <c:pt idx="48">
                  <c:v>0.0923</c:v>
                </c:pt>
                <c:pt idx="49">
                  <c:v>0.10229999999999999</c:v>
                </c:pt>
                <c:pt idx="50">
                  <c:v>0.11229999999999998</c:v>
                </c:pt>
                <c:pt idx="51">
                  <c:v>0.12229999999999998</c:v>
                </c:pt>
                <c:pt idx="52">
                  <c:v>0.13429999999999997</c:v>
                </c:pt>
                <c:pt idx="53">
                  <c:v>0.14629999999999999</c:v>
                </c:pt>
                <c:pt idx="54">
                  <c:v>0.1583</c:v>
                </c:pt>
                <c:pt idx="55">
                  <c:v>0.1703</c:v>
                </c:pt>
                <c:pt idx="56">
                  <c:v>0.18230000000000002</c:v>
                </c:pt>
                <c:pt idx="57">
                  <c:v>0.19430000000000003</c:v>
                </c:pt>
                <c:pt idx="58">
                  <c:v>0.20630000000000004</c:v>
                </c:pt>
                <c:pt idx="59">
                  <c:v>0.21830000000000005</c:v>
                </c:pt>
                <c:pt idx="60">
                  <c:v>0.23030000000000006</c:v>
                </c:pt>
                <c:pt idx="61">
                  <c:v>0.24230000000000007</c:v>
                </c:pt>
                <c:pt idx="62">
                  <c:v>0.2423279720279721</c:v>
                </c:pt>
                <c:pt idx="63">
                  <c:v>0.24235594405594413</c:v>
                </c:pt>
                <c:pt idx="64">
                  <c:v>0.24238391608391616</c:v>
                </c:pt>
                <c:pt idx="65">
                  <c:v>0.24241188811188819</c:v>
                </c:pt>
                <c:pt idx="66">
                  <c:v>0.2424398601398602</c:v>
                </c:pt>
                <c:pt idx="67">
                  <c:v>0.24246783216783224</c:v>
                </c:pt>
                <c:pt idx="68">
                  <c:v>0.24249580419580427</c:v>
                </c:pt>
                <c:pt idx="69">
                  <c:v>0.2425237762237763</c:v>
                </c:pt>
                <c:pt idx="70">
                  <c:v>0.24255174825174833</c:v>
                </c:pt>
                <c:pt idx="71">
                  <c:v>0.24257972027972036</c:v>
                </c:pt>
                <c:pt idx="72">
                  <c:v>0.24260769230769239</c:v>
                </c:pt>
                <c:pt idx="73">
                  <c:v>0.2426356643356644</c:v>
                </c:pt>
                <c:pt idx="74">
                  <c:v>0.24266363636363644</c:v>
                </c:pt>
                <c:pt idx="75">
                  <c:v>0.24269160839160847</c:v>
                </c:pt>
                <c:pt idx="76">
                  <c:v>0.2427195804195805</c:v>
                </c:pt>
                <c:pt idx="77">
                  <c:v>0.24274755244755253</c:v>
                </c:pt>
                <c:pt idx="78">
                  <c:v>0.24277552447552456</c:v>
                </c:pt>
                <c:pt idx="79">
                  <c:v>0.24280349650349659</c:v>
                </c:pt>
                <c:pt idx="80">
                  <c:v>0.24283146853146861</c:v>
                </c:pt>
                <c:pt idx="81">
                  <c:v>0.24285944055944064</c:v>
                </c:pt>
                <c:pt idx="82">
                  <c:v>0.24288741258741267</c:v>
                </c:pt>
                <c:pt idx="83">
                  <c:v>0.2429153846153847</c:v>
                </c:pt>
                <c:pt idx="84">
                  <c:v>0.24294335664335673</c:v>
                </c:pt>
                <c:pt idx="85">
                  <c:v>0.24297132867132876</c:v>
                </c:pt>
                <c:pt idx="86">
                  <c:v>0.24299930069930079</c:v>
                </c:pt>
                <c:pt idx="87">
                  <c:v>0.24302727272727281</c:v>
                </c:pt>
                <c:pt idx="88">
                  <c:v>0.24305524475524484</c:v>
                </c:pt>
                <c:pt idx="89">
                  <c:v>0.24308321678321687</c:v>
                </c:pt>
                <c:pt idx="90">
                  <c:v>0.2431111888111889</c:v>
                </c:pt>
                <c:pt idx="91">
                  <c:v>0.24313916083916093</c:v>
                </c:pt>
                <c:pt idx="92">
                  <c:v>0.24316713286713296</c:v>
                </c:pt>
                <c:pt idx="93">
                  <c:v>0.24319510489510499</c:v>
                </c:pt>
                <c:pt idx="94">
                  <c:v>0.24322307692307701</c:v>
                </c:pt>
                <c:pt idx="95">
                  <c:v>0.24325104895104904</c:v>
                </c:pt>
                <c:pt idx="96">
                  <c:v>0.24327902097902107</c:v>
                </c:pt>
                <c:pt idx="97">
                  <c:v>0.2433069930069931</c:v>
                </c:pt>
                <c:pt idx="98">
                  <c:v>0.24333496503496513</c:v>
                </c:pt>
                <c:pt idx="99">
                  <c:v>0.24336293706293716</c:v>
                </c:pt>
                <c:pt idx="100">
                  <c:v>0.24339090909090919</c:v>
                </c:pt>
                <c:pt idx="101">
                  <c:v>0.24341888111888121</c:v>
                </c:pt>
                <c:pt idx="102">
                  <c:v>0.24344685314685324</c:v>
                </c:pt>
                <c:pt idx="103">
                  <c:v>0.24347482517482527</c:v>
                </c:pt>
                <c:pt idx="104">
                  <c:v>0.2435027972027973</c:v>
                </c:pt>
                <c:pt idx="105">
                  <c:v>0.24353076923076933</c:v>
                </c:pt>
                <c:pt idx="106">
                  <c:v>0.24355874125874136</c:v>
                </c:pt>
                <c:pt idx="107">
                  <c:v>0.24358671328671339</c:v>
                </c:pt>
                <c:pt idx="108">
                  <c:v>0.24361468531468541</c:v>
                </c:pt>
                <c:pt idx="109">
                  <c:v>0.24364265734265744</c:v>
                </c:pt>
                <c:pt idx="110">
                  <c:v>0.24367062937062947</c:v>
                </c:pt>
                <c:pt idx="111">
                  <c:v>0.2436986013986015</c:v>
                </c:pt>
                <c:pt idx="112">
                  <c:v>0.24372657342657353</c:v>
                </c:pt>
                <c:pt idx="113">
                  <c:v>0.24375454545454556</c:v>
                </c:pt>
                <c:pt idx="114">
                  <c:v>0.24378251748251759</c:v>
                </c:pt>
                <c:pt idx="115">
                  <c:v>0.24381048951048961</c:v>
                </c:pt>
                <c:pt idx="116">
                  <c:v>0.24383846153846164</c:v>
                </c:pt>
                <c:pt idx="117">
                  <c:v>0.24386643356643367</c:v>
                </c:pt>
                <c:pt idx="118">
                  <c:v>0.2438944055944057</c:v>
                </c:pt>
                <c:pt idx="119">
                  <c:v>0.24392237762237773</c:v>
                </c:pt>
                <c:pt idx="120">
                  <c:v>0.24395034965034976</c:v>
                </c:pt>
                <c:pt idx="121">
                  <c:v>0.24397832167832179</c:v>
                </c:pt>
                <c:pt idx="122">
                  <c:v>0.24400629370629381</c:v>
                </c:pt>
                <c:pt idx="123">
                  <c:v>0.24403426573426584</c:v>
                </c:pt>
                <c:pt idx="124">
                  <c:v>0.24406223776223787</c:v>
                </c:pt>
                <c:pt idx="125">
                  <c:v>0.2440902097902099</c:v>
                </c:pt>
                <c:pt idx="126">
                  <c:v>0.24411818181818193</c:v>
                </c:pt>
                <c:pt idx="127">
                  <c:v>0.24414615384615396</c:v>
                </c:pt>
                <c:pt idx="128">
                  <c:v>0.24417412587412599</c:v>
                </c:pt>
                <c:pt idx="129">
                  <c:v>0.24420209790209801</c:v>
                </c:pt>
                <c:pt idx="130">
                  <c:v>0.24423006993007004</c:v>
                </c:pt>
                <c:pt idx="131">
                  <c:v>0.24425804195804207</c:v>
                </c:pt>
                <c:pt idx="132">
                  <c:v>0.2442860139860141</c:v>
                </c:pt>
                <c:pt idx="133">
                  <c:v>0.24431398601398613</c:v>
                </c:pt>
                <c:pt idx="134">
                  <c:v>0.24434195804195816</c:v>
                </c:pt>
                <c:pt idx="135">
                  <c:v>0.24436993006993019</c:v>
                </c:pt>
                <c:pt idx="136">
                  <c:v>0.24439790209790221</c:v>
                </c:pt>
                <c:pt idx="137">
                  <c:v>0.24442587412587424</c:v>
                </c:pt>
                <c:pt idx="138">
                  <c:v>0.24445384615384627</c:v>
                </c:pt>
                <c:pt idx="139">
                  <c:v>0.2444818181818183</c:v>
                </c:pt>
                <c:pt idx="140">
                  <c:v>0.24450979020979033</c:v>
                </c:pt>
                <c:pt idx="141">
                  <c:v>0.24453776223776236</c:v>
                </c:pt>
                <c:pt idx="142">
                  <c:v>0.24456573426573439</c:v>
                </c:pt>
                <c:pt idx="143">
                  <c:v>0.24459370629370641</c:v>
                </c:pt>
                <c:pt idx="144">
                  <c:v>0.24462167832167844</c:v>
                </c:pt>
                <c:pt idx="145">
                  <c:v>0.24464965034965047</c:v>
                </c:pt>
                <c:pt idx="146">
                  <c:v>0.2446776223776225</c:v>
                </c:pt>
                <c:pt idx="147">
                  <c:v>0.24470559440559453</c:v>
                </c:pt>
                <c:pt idx="148">
                  <c:v>0.24473356643356656</c:v>
                </c:pt>
                <c:pt idx="149">
                  <c:v>0.24476153846153859</c:v>
                </c:pt>
                <c:pt idx="150">
                  <c:v>0.24478951048951061</c:v>
                </c:pt>
                <c:pt idx="151">
                  <c:v>0.24481748251748264</c:v>
                </c:pt>
                <c:pt idx="152">
                  <c:v>0.24484545454545467</c:v>
                </c:pt>
                <c:pt idx="153">
                  <c:v>0.2448734265734267</c:v>
                </c:pt>
                <c:pt idx="154">
                  <c:v>0.24490139860139873</c:v>
                </c:pt>
                <c:pt idx="155">
                  <c:v>0.24492937062937076</c:v>
                </c:pt>
                <c:pt idx="156">
                  <c:v>0.24495734265734279</c:v>
                </c:pt>
                <c:pt idx="157">
                  <c:v>0.24498531468531481</c:v>
                </c:pt>
                <c:pt idx="158">
                  <c:v>0.24501328671328684</c:v>
                </c:pt>
                <c:pt idx="159">
                  <c:v>0.24504125874125887</c:v>
                </c:pt>
                <c:pt idx="160">
                  <c:v>0.2450692307692309</c:v>
                </c:pt>
                <c:pt idx="161">
                  <c:v>0.24509720279720293</c:v>
                </c:pt>
                <c:pt idx="162">
                  <c:v>0.24512517482517496</c:v>
                </c:pt>
                <c:pt idx="163">
                  <c:v>0.24515314685314699</c:v>
                </c:pt>
                <c:pt idx="164">
                  <c:v>0.24518111888111901</c:v>
                </c:pt>
                <c:pt idx="165">
                  <c:v>0.24520909090909104</c:v>
                </c:pt>
                <c:pt idx="166">
                  <c:v>0.24523706293706307</c:v>
                </c:pt>
                <c:pt idx="167">
                  <c:v>0.2452650349650351</c:v>
                </c:pt>
                <c:pt idx="168">
                  <c:v>0.24529300699300713</c:v>
                </c:pt>
                <c:pt idx="169">
                  <c:v>0.24532097902097916</c:v>
                </c:pt>
                <c:pt idx="170">
                  <c:v>0.24534895104895119</c:v>
                </c:pt>
                <c:pt idx="171">
                  <c:v>0.24537692307692321</c:v>
                </c:pt>
                <c:pt idx="172">
                  <c:v>0.24540489510489524</c:v>
                </c:pt>
                <c:pt idx="173">
                  <c:v>0.24543286713286727</c:v>
                </c:pt>
                <c:pt idx="174">
                  <c:v>0.2454608391608393</c:v>
                </c:pt>
                <c:pt idx="175">
                  <c:v>0.24548881118881133</c:v>
                </c:pt>
                <c:pt idx="176">
                  <c:v>0.24551678321678336</c:v>
                </c:pt>
                <c:pt idx="177">
                  <c:v>0.24554475524475539</c:v>
                </c:pt>
                <c:pt idx="178">
                  <c:v>0.24557272727272741</c:v>
                </c:pt>
                <c:pt idx="179">
                  <c:v>0.24560069930069944</c:v>
                </c:pt>
                <c:pt idx="180">
                  <c:v>0.24562867132867147</c:v>
                </c:pt>
                <c:pt idx="181">
                  <c:v>0.2456566433566435</c:v>
                </c:pt>
                <c:pt idx="182">
                  <c:v>0.24568461538461553</c:v>
                </c:pt>
                <c:pt idx="183">
                  <c:v>0.24571258741258756</c:v>
                </c:pt>
                <c:pt idx="184">
                  <c:v>0.24574055944055959</c:v>
                </c:pt>
                <c:pt idx="185">
                  <c:v>0.24576853146853161</c:v>
                </c:pt>
                <c:pt idx="186">
                  <c:v>0.24579650349650364</c:v>
                </c:pt>
                <c:pt idx="187">
                  <c:v>0.24582447552447567</c:v>
                </c:pt>
                <c:pt idx="188">
                  <c:v>0.2458524475524477</c:v>
                </c:pt>
                <c:pt idx="189">
                  <c:v>0.24588041958041973</c:v>
                </c:pt>
                <c:pt idx="190">
                  <c:v>0.24590839160839176</c:v>
                </c:pt>
                <c:pt idx="191">
                  <c:v>0.2459363636363638</c:v>
                </c:pt>
                <c:pt idx="192">
                  <c:v>0.24596433566433581</c:v>
                </c:pt>
                <c:pt idx="193">
                  <c:v>0.24599230769230784</c:v>
                </c:pt>
                <c:pt idx="194">
                  <c:v>0.24602027972027987</c:v>
                </c:pt>
                <c:pt idx="195">
                  <c:v>0.2460482517482519</c:v>
                </c:pt>
                <c:pt idx="196">
                  <c:v>0.24607622377622393</c:v>
                </c:pt>
                <c:pt idx="197">
                  <c:v>0.24610419580419596</c:v>
                </c:pt>
                <c:pt idx="198">
                  <c:v>0.246132167832168</c:v>
                </c:pt>
                <c:pt idx="199">
                  <c:v>0.24616013986014001</c:v>
                </c:pt>
                <c:pt idx="200">
                  <c:v>0.24618811188811204</c:v>
                </c:pt>
                <c:pt idx="201">
                  <c:v>0.24621608391608407</c:v>
                </c:pt>
                <c:pt idx="202">
                  <c:v>0.2462440559440561</c:v>
                </c:pt>
                <c:pt idx="203">
                  <c:v>0.24627202797202813</c:v>
                </c:pt>
                <c:pt idx="204">
                  <c:v>0.24630000000000016</c:v>
                </c:pt>
                <c:pt idx="205">
                  <c:v>0.27630000000000016</c:v>
                </c:pt>
                <c:pt idx="206">
                  <c:v>0.3063000000000001</c:v>
                </c:pt>
                <c:pt idx="207">
                  <c:v>0.33630000000000015</c:v>
                </c:pt>
                <c:pt idx="208">
                  <c:v>0.3663000000000002</c:v>
                </c:pt>
                <c:pt idx="209">
                  <c:v>0.3963000000000002</c:v>
                </c:pt>
                <c:pt idx="210">
                  <c:v>0.42630000000000023</c:v>
                </c:pt>
                <c:pt idx="211">
                  <c:v>0.45630000000000026</c:v>
                </c:pt>
                <c:pt idx="212">
                  <c:v>0.4863000000000003</c:v>
                </c:pt>
                <c:pt idx="213">
                  <c:v>0.5163000000000003</c:v>
                </c:pt>
                <c:pt idx="214">
                  <c:v>0.5463000000000003</c:v>
                </c:pt>
                <c:pt idx="215">
                  <c:v>0.5683000000000004</c:v>
                </c:pt>
                <c:pt idx="216">
                  <c:v>0.5903000000000004</c:v>
                </c:pt>
                <c:pt idx="217">
                  <c:v>0.6123000000000004</c:v>
                </c:pt>
                <c:pt idx="218">
                  <c:v>0.6343000000000004</c:v>
                </c:pt>
                <c:pt idx="219">
                  <c:v>0.6563000000000004</c:v>
                </c:pt>
                <c:pt idx="220">
                  <c:v>0.6783000000000005</c:v>
                </c:pt>
                <c:pt idx="221">
                  <c:v>0.7003000000000005</c:v>
                </c:pt>
                <c:pt idx="222">
                  <c:v>0.7223000000000005</c:v>
                </c:pt>
                <c:pt idx="223">
                  <c:v>0.7443000000000005</c:v>
                </c:pt>
                <c:pt idx="224">
                  <c:v>0.7663000000000005</c:v>
                </c:pt>
              </c:numCache>
            </c:numRef>
          </c:xVal>
          <c:yVal>
            <c:numRef>
              <c:f>Vypocty!$B$23:$IV$23</c:f>
              <c:numCache>
                <c:ptCount val="255"/>
                <c:pt idx="0">
                  <c:v>0.6651618572512964</c:v>
                </c:pt>
                <c:pt idx="1">
                  <c:v>0.7907479608783702</c:v>
                </c:pt>
                <c:pt idx="2">
                  <c:v>0.7905485948423708</c:v>
                </c:pt>
                <c:pt idx="3">
                  <c:v>0.7903492020811089</c:v>
                </c:pt>
                <c:pt idx="4">
                  <c:v>0.7901497587053741</c:v>
                </c:pt>
                <c:pt idx="5">
                  <c:v>0.7899502626700969</c:v>
                </c:pt>
                <c:pt idx="6">
                  <c:v>0.7897506791272852</c:v>
                </c:pt>
                <c:pt idx="7">
                  <c:v>0.789551016943806</c:v>
                </c:pt>
                <c:pt idx="8">
                  <c:v>0.7893512302763546</c:v>
                </c:pt>
                <c:pt idx="9">
                  <c:v>0.7891513389140579</c:v>
                </c:pt>
                <c:pt idx="10">
                  <c:v>0.7889512859708983</c:v>
                </c:pt>
                <c:pt idx="11">
                  <c:v>0.7887511021795818</c:v>
                </c:pt>
                <c:pt idx="12">
                  <c:v>0.7896421811088512</c:v>
                </c:pt>
                <c:pt idx="13">
                  <c:v>0.7905342652570415</c:v>
                </c:pt>
                <c:pt idx="14">
                  <c:v>0.7914272993271422</c:v>
                </c:pt>
                <c:pt idx="15">
                  <c:v>0.7923213392208055</c:v>
                </c:pt>
                <c:pt idx="16">
                  <c:v>0.7932163287578511</c:v>
                </c:pt>
                <c:pt idx="17">
                  <c:v>0.7941123245777576</c:v>
                </c:pt>
                <c:pt idx="18">
                  <c:v>0.7950092695562107</c:v>
                </c:pt>
                <c:pt idx="19">
                  <c:v>0.7959072211287327</c:v>
                </c:pt>
                <c:pt idx="20">
                  <c:v>0.7968061211652612</c:v>
                </c:pt>
                <c:pt idx="21">
                  <c:v>0.7977060279564137</c:v>
                </c:pt>
                <c:pt idx="22">
                  <c:v>0.8034312565543829</c:v>
                </c:pt>
                <c:pt idx="23">
                  <c:v>0.8092026656789729</c:v>
                </c:pt>
                <c:pt idx="24">
                  <c:v>0.8150206050639357</c:v>
                </c:pt>
                <c:pt idx="25">
                  <c:v>0.8208855498198006</c:v>
                </c:pt>
                <c:pt idx="26">
                  <c:v>0.8267978560048449</c:v>
                </c:pt>
                <c:pt idx="27">
                  <c:v>0.8327580083128557</c:v>
                </c:pt>
                <c:pt idx="28">
                  <c:v>0.8387663691937705</c:v>
                </c:pt>
                <c:pt idx="29">
                  <c:v>0.8448234331835377</c:v>
                </c:pt>
                <c:pt idx="30">
                  <c:v>0.8509295691912458</c:v>
                </c:pt>
                <c:pt idx="31">
                  <c:v>0.8570852818608381</c:v>
                </c:pt>
                <c:pt idx="32">
                  <c:v>0.8561611788748245</c:v>
                </c:pt>
                <c:pt idx="33">
                  <c:v>0.8552367657291222</c:v>
                </c:pt>
                <c:pt idx="34">
                  <c:v>0.8543118105470604</c:v>
                </c:pt>
                <c:pt idx="35">
                  <c:v>0.8533863666796968</c:v>
                </c:pt>
                <c:pt idx="36">
                  <c:v>0.8524601271994368</c:v>
                </c:pt>
                <c:pt idx="37">
                  <c:v>0.8515332204387869</c:v>
                </c:pt>
                <c:pt idx="38">
                  <c:v>0.8506052644614112</c:v>
                </c:pt>
                <c:pt idx="39">
                  <c:v>0.8496764626229513</c:v>
                </c:pt>
                <c:pt idx="40">
                  <c:v>0.8487463580557923</c:v>
                </c:pt>
                <c:pt idx="41">
                  <c:v>0.8478152291452169</c:v>
                </c:pt>
                <c:pt idx="42">
                  <c:v>0.8612470317085023</c:v>
                </c:pt>
                <c:pt idx="43">
                  <c:v>0.8749177122375421</c:v>
                </c:pt>
                <c:pt idx="44">
                  <c:v>0.8888315002995015</c:v>
                </c:pt>
                <c:pt idx="45">
                  <c:v>0.9029936397026433</c:v>
                </c:pt>
                <c:pt idx="46">
                  <c:v>0.9174085484679192</c:v>
                </c:pt>
                <c:pt idx="47">
                  <c:v>0.9320816931032366</c:v>
                </c:pt>
                <c:pt idx="48">
                  <c:v>0.9470176892347472</c:v>
                </c:pt>
                <c:pt idx="49">
                  <c:v>0.9622222362818219</c:v>
                </c:pt>
                <c:pt idx="50">
                  <c:v>0.977700157102807</c:v>
                </c:pt>
                <c:pt idx="51">
                  <c:v>0.9934573947471849</c:v>
                </c:pt>
                <c:pt idx="52">
                  <c:v>0.9942306155306652</c:v>
                </c:pt>
                <c:pt idx="53">
                  <c:v>0.9949782819109758</c:v>
                </c:pt>
                <c:pt idx="54">
                  <c:v>0.9956996987295291</c:v>
                </c:pt>
                <c:pt idx="55">
                  <c:v>0.9963950093717938</c:v>
                </c:pt>
                <c:pt idx="56">
                  <c:v>0.9970636170418694</c:v>
                </c:pt>
                <c:pt idx="57">
                  <c:v>0.9977055615339914</c:v>
                </c:pt>
                <c:pt idx="58">
                  <c:v>0.9983203470981323</c:v>
                </c:pt>
                <c:pt idx="59">
                  <c:v>0.9989079072649751</c:v>
                </c:pt>
                <c:pt idx="60">
                  <c:v>0.9994678500437761</c:v>
                </c:pt>
                <c:pt idx="61">
                  <c:v>1</c:v>
                </c:pt>
                <c:pt idx="62">
                  <c:v>0.9973999456544713</c:v>
                </c:pt>
                <c:pt idx="63">
                  <c:v>0.9947996749600327</c:v>
                </c:pt>
                <c:pt idx="64">
                  <c:v>0.9921990353583584</c:v>
                </c:pt>
                <c:pt idx="65">
                  <c:v>0.9895979762322327</c:v>
                </c:pt>
                <c:pt idx="66">
                  <c:v>0.9869962945220835</c:v>
                </c:pt>
                <c:pt idx="67">
                  <c:v>0.9843939908228092</c:v>
                </c:pt>
                <c:pt idx="68">
                  <c:v>0.9817908120625617</c:v>
                </c:pt>
                <c:pt idx="69">
                  <c:v>0.979186810055788</c:v>
                </c:pt>
                <c:pt idx="70">
                  <c:v>0.9765816823267217</c:v>
                </c:pt>
                <c:pt idx="71">
                  <c:v>0.9739755317929973</c:v>
                </c:pt>
                <c:pt idx="72">
                  <c:v>0.9713680073005452</c:v>
                </c:pt>
                <c:pt idx="73">
                  <c:v>0.9687592626304639</c:v>
                </c:pt>
                <c:pt idx="74">
                  <c:v>0.9661488987906788</c:v>
                </c:pt>
                <c:pt idx="75">
                  <c:v>0.9635371200634643</c:v>
                </c:pt>
                <c:pt idx="76">
                  <c:v>0.9609234805707785</c:v>
                </c:pt>
                <c:pt idx="77">
                  <c:v>0.9583082346124643</c:v>
                </c:pt>
                <c:pt idx="78">
                  <c:v>0.9556908904850356</c:v>
                </c:pt>
                <c:pt idx="79">
                  <c:v>0.9530717519026078</c:v>
                </c:pt>
                <c:pt idx="80">
                  <c:v>0.9504502825015717</c:v>
                </c:pt>
                <c:pt idx="81">
                  <c:v>0.9478268346894788</c:v>
                </c:pt>
                <c:pt idx="82">
                  <c:v>0.9452008287087114</c:v>
                </c:pt>
                <c:pt idx="83">
                  <c:v>0.9425726648243256</c:v>
                </c:pt>
                <c:pt idx="84">
                  <c:v>0.9399417212473176</c:v>
                </c:pt>
                <c:pt idx="85">
                  <c:v>0.9373084451521214</c:v>
                </c:pt>
                <c:pt idx="86">
                  <c:v>0.9346721741728937</c:v>
                </c:pt>
                <c:pt idx="87">
                  <c:v>0.9320334013363868</c:v>
                </c:pt>
                <c:pt idx="88">
                  <c:v>0.9293914252414859</c:v>
                </c:pt>
                <c:pt idx="89">
                  <c:v>0.9267467836048632</c:v>
                </c:pt>
                <c:pt idx="90">
                  <c:v>0.924098737613721</c:v>
                </c:pt>
                <c:pt idx="91">
                  <c:v>0.9214478684108518</c:v>
                </c:pt>
                <c:pt idx="92">
                  <c:v>0.9187934014719983</c:v>
                </c:pt>
                <c:pt idx="93">
                  <c:v>0.9161359600051535</c:v>
                </c:pt>
                <c:pt idx="94">
                  <c:v>0.9134747355460688</c:v>
                </c:pt>
                <c:pt idx="95">
                  <c:v>0.9108103919143895</c:v>
                </c:pt>
                <c:pt idx="96">
                  <c:v>0.9081420885428915</c:v>
                </c:pt>
                <c:pt idx="97">
                  <c:v>0.9054705283216035</c:v>
                </c:pt>
                <c:pt idx="98">
                  <c:v>0.9027948404771383</c:v>
                </c:pt>
                <c:pt idx="99">
                  <c:v>0.9001157653459073</c:v>
                </c:pt>
                <c:pt idx="100">
                  <c:v>0.8974324038991206</c:v>
                </c:pt>
                <c:pt idx="101">
                  <c:v>0.8947455322181718</c:v>
                </c:pt>
                <c:pt idx="102">
                  <c:v>0.892054225017638</c:v>
                </c:pt>
                <c:pt idx="103">
                  <c:v>0.8893592923505389</c:v>
                </c:pt>
                <c:pt idx="104">
                  <c:v>0.8866597847156088</c:v>
                </c:pt>
                <c:pt idx="105">
                  <c:v>0.883956544297807</c:v>
                </c:pt>
                <c:pt idx="106">
                  <c:v>0.8812485994569321</c:v>
                </c:pt>
                <c:pt idx="107">
                  <c:v>0.8785368226096143</c:v>
                </c:pt>
                <c:pt idx="108">
                  <c:v>0.8758202220836837</c:v>
                </c:pt>
                <c:pt idx="109">
                  <c:v>0.8730996985724867</c:v>
                </c:pt>
                <c:pt idx="110">
                  <c:v>0.8703742425030654</c:v>
                </c:pt>
                <c:pt idx="111">
                  <c:v>0.8676447808417285</c:v>
                </c:pt>
                <c:pt idx="112">
                  <c:v>0.8649102882642248</c:v>
                </c:pt>
                <c:pt idx="113">
                  <c:v>0.8621717159633313</c:v>
                </c:pt>
                <c:pt idx="114">
                  <c:v>0.8594280250255477</c:v>
                </c:pt>
                <c:pt idx="115">
                  <c:v>0.8566801887868524</c:v>
                </c:pt>
                <c:pt idx="116">
                  <c:v>0.8539271569134412</c:v>
                </c:pt>
                <c:pt idx="117">
                  <c:v>0.8511699227704523</c:v>
                </c:pt>
                <c:pt idx="118">
                  <c:v>0.8484074267741512</c:v>
                </c:pt>
                <c:pt idx="119">
                  <c:v>0.8456406801799838</c:v>
                </c:pt>
                <c:pt idx="120">
                  <c:v>0.8428686163206995</c:v>
                </c:pt>
                <c:pt idx="121">
                  <c:v>0.8400922621842734</c:v>
                </c:pt>
                <c:pt idx="122">
                  <c:v>0.8373105461772682</c:v>
                </c:pt>
                <c:pt idx="123">
                  <c:v>0.8345245088493193</c:v>
                </c:pt>
                <c:pt idx="124">
                  <c:v>0.831733075824006</c:v>
                </c:pt>
                <c:pt idx="125">
                  <c:v>0.8289372990343598</c:v>
                </c:pt>
                <c:pt idx="126">
                  <c:v>0.8261361034453514</c:v>
                </c:pt>
                <c:pt idx="127">
                  <c:v>0.8233305501933232</c:v>
                </c:pt>
                <c:pt idx="128">
                  <c:v>0.8205195656855839</c:v>
                </c:pt>
                <c:pt idx="129">
                  <c:v>0.8177042180852889</c:v>
                </c:pt>
                <c:pt idx="130">
                  <c:v>0.8148834373153603</c:v>
                </c:pt>
                <c:pt idx="131">
                  <c:v>0.8120582963981019</c:v>
                </c:pt>
                <c:pt idx="132">
                  <c:v>0.809227730813529</c:v>
                </c:pt>
                <c:pt idx="133">
                  <c:v>0.8063928162893164</c:v>
                </c:pt>
                <c:pt idx="134">
                  <c:v>0.8035524958685231</c:v>
                </c:pt>
                <c:pt idx="135">
                  <c:v>0.8007078458491309</c:v>
                </c:pt>
                <c:pt idx="136">
                  <c:v>0.7978578188040644</c:v>
                </c:pt>
                <c:pt idx="137">
                  <c:v>0.795003489489892</c:v>
                </c:pt>
                <c:pt idx="138">
                  <c:v>0.7921438219338603</c:v>
                </c:pt>
                <c:pt idx="139">
                  <c:v>0.7892798872671518</c:v>
                </c:pt>
                <c:pt idx="140">
                  <c:v>0.7864106628503476</c:v>
                </c:pt>
                <c:pt idx="141">
                  <c:v>0.7835372141371497</c:v>
                </c:pt>
                <c:pt idx="142">
                  <c:v>0.7806585336523667</c:v>
                </c:pt>
                <c:pt idx="143">
                  <c:v>0.7777756791558915</c:v>
                </c:pt>
                <c:pt idx="144">
                  <c:v>0.7748876601169845</c:v>
                </c:pt>
                <c:pt idx="145">
                  <c:v>0.7719955246247999</c:v>
                </c:pt>
                <c:pt idx="146">
                  <c:v>0.7690983008204364</c:v>
                </c:pt>
                <c:pt idx="147">
                  <c:v>0.7661970251881439</c:v>
                </c:pt>
                <c:pt idx="148">
                  <c:v>0.763290746213407</c:v>
                </c:pt>
                <c:pt idx="149">
                  <c:v>0.7603804868872515</c:v>
                </c:pt>
                <c:pt idx="150">
                  <c:v>0.7574653176555557</c:v>
                </c:pt>
                <c:pt idx="151">
                  <c:v>0.7545462461765161</c:v>
                </c:pt>
                <c:pt idx="152">
                  <c:v>0.7516223664143482</c:v>
                </c:pt>
                <c:pt idx="153">
                  <c:v>0.7486946689060828</c:v>
                </c:pt>
                <c:pt idx="154">
                  <c:v>0.7457622726329517</c:v>
                </c:pt>
                <c:pt idx="155">
                  <c:v>0.7428261492760411</c:v>
                </c:pt>
                <c:pt idx="156">
                  <c:v>0.7398854442719356</c:v>
                </c:pt>
                <c:pt idx="157">
                  <c:v>0.736941108766613</c:v>
                </c:pt>
                <c:pt idx="158">
                  <c:v>0.7339923160292285</c:v>
                </c:pt>
                <c:pt idx="159">
                  <c:v>0.7310399950488724</c:v>
                </c:pt>
                <c:pt idx="160">
                  <c:v>0.728083348242716</c:v>
                </c:pt>
                <c:pt idx="161">
                  <c:v>0.725123280880115</c:v>
                </c:pt>
                <c:pt idx="162">
                  <c:v>0.7221590257794684</c:v>
                </c:pt>
                <c:pt idx="163">
                  <c:v>0.7191914629878281</c:v>
                </c:pt>
                <c:pt idx="164">
                  <c:v>0.7162198569155193</c:v>
                </c:pt>
                <c:pt idx="165">
                  <c:v>0.7132450609460331</c:v>
                </c:pt>
                <c:pt idx="166">
                  <c:v>0.7102663722096713</c:v>
                </c:pt>
                <c:pt idx="167">
                  <c:v>0.70728461604734</c:v>
                </c:pt>
                <c:pt idx="168">
                  <c:v>0.7042991233746824</c:v>
                </c:pt>
                <c:pt idx="169">
                  <c:v>0.7013106901738743</c:v>
                </c:pt>
                <c:pt idx="170">
                  <c:v>0.6983186821487336</c:v>
                </c:pt>
                <c:pt idx="171">
                  <c:v>0.6953238646699135</c:v>
                </c:pt>
                <c:pt idx="172">
                  <c:v>0.692325639169918</c:v>
                </c:pt>
                <c:pt idx="173">
                  <c:v>0.6893247392187395</c:v>
                </c:pt>
                <c:pt idx="174">
                  <c:v>0.6863206028560278</c:v>
                </c:pt>
                <c:pt idx="175">
                  <c:v>0.6833139307258337</c:v>
                </c:pt>
                <c:pt idx="176">
                  <c:v>0.680304198291738</c:v>
                </c:pt>
                <c:pt idx="177">
                  <c:v>0.6772920722103772</c:v>
                </c:pt>
                <c:pt idx="178">
                  <c:v>0.6742770661247955</c:v>
                </c:pt>
                <c:pt idx="179">
                  <c:v>0.6712598117064956</c:v>
                </c:pt>
                <c:pt idx="180">
                  <c:v>0.6682398614727012</c:v>
                </c:pt>
                <c:pt idx="181">
                  <c:v>0.6652178111755397</c:v>
                </c:pt>
                <c:pt idx="182">
                  <c:v>0.6621932528408145</c:v>
                </c:pt>
                <c:pt idx="183">
                  <c:v>0.6591667454302412</c:v>
                </c:pt>
                <c:pt idx="184">
                  <c:v>0.6561379210527275</c:v>
                </c:pt>
                <c:pt idx="185">
                  <c:v>0.6531073010713361</c:v>
                </c:pt>
                <c:pt idx="186">
                  <c:v>0.6500745581932532</c:v>
                </c:pt>
                <c:pt idx="187">
                  <c:v>0.6470401754369779</c:v>
                </c:pt>
                <c:pt idx="188">
                  <c:v>0.6440038665642419</c:v>
                </c:pt>
                <c:pt idx="189">
                  <c:v>0.6409660755648967</c:v>
                </c:pt>
                <c:pt idx="190">
                  <c:v>0.6379265576529989</c:v>
                </c:pt>
                <c:pt idx="191">
                  <c:v>0.6348857171670156</c:v>
                </c:pt>
                <c:pt idx="192">
                  <c:v>0.6318433511130038</c:v>
                </c:pt>
                <c:pt idx="193">
                  <c:v>0.6287998236160545</c:v>
                </c:pt>
                <c:pt idx="194">
                  <c:v>0.6257549737561552</c:v>
                </c:pt>
                <c:pt idx="195">
                  <c:v>0.6227091249432766</c:v>
                </c:pt>
                <c:pt idx="196">
                  <c:v>0.6196621585557881</c:v>
                </c:pt>
                <c:pt idx="197">
                  <c:v>0.6166143568464705</c:v>
                </c:pt>
                <c:pt idx="198">
                  <c:v>0.6135656436592821</c:v>
                </c:pt>
                <c:pt idx="199">
                  <c:v>0.6105162597069421</c:v>
                </c:pt>
                <c:pt idx="200">
                  <c:v>0.6074661714091004</c:v>
                </c:pt>
                <c:pt idx="201">
                  <c:v>0.6044155776142313</c:v>
                </c:pt>
                <c:pt idx="202">
                  <c:v>0.601364487370762</c:v>
                </c:pt>
                <c:pt idx="203">
                  <c:v>0.5983130573970217</c:v>
                </c:pt>
                <c:pt idx="204">
                  <c:v>0.5952613393662851</c:v>
                </c:pt>
                <c:pt idx="205">
                  <c:v>0.6090178482146504</c:v>
                </c:pt>
                <c:pt idx="206">
                  <c:v>0.6231328958404013</c:v>
                </c:pt>
                <c:pt idx="207">
                  <c:v>0.63761684468704</c:v>
                </c:pt>
                <c:pt idx="208">
                  <c:v>0.6524803654382355</c:v>
                </c:pt>
                <c:pt idx="209">
                  <c:v>0.6677344849270367</c:v>
                </c:pt>
                <c:pt idx="210">
                  <c:v>0.6833905626118575</c:v>
                </c:pt>
                <c:pt idx="211">
                  <c:v>0.6994603360203967</c:v>
                </c:pt>
                <c:pt idx="212">
                  <c:v>0.7159559016197607</c:v>
                </c:pt>
                <c:pt idx="213">
                  <c:v>0.7328897574189844</c:v>
                </c:pt>
                <c:pt idx="214">
                  <c:v>0.7502747887639676</c:v>
                </c:pt>
                <c:pt idx="215">
                  <c:v>0.7694597934162709</c:v>
                </c:pt>
                <c:pt idx="216">
                  <c:v>0.7891971994053519</c:v>
                </c:pt>
                <c:pt idx="217">
                  <c:v>0.8095046119733088</c:v>
                </c:pt>
                <c:pt idx="218">
                  <c:v>0.8304002399179866</c:v>
                </c:pt>
                <c:pt idx="219">
                  <c:v>0.851902936287572</c:v>
                </c:pt>
                <c:pt idx="220">
                  <c:v>0.8740322067594397</c:v>
                </c:pt>
                <c:pt idx="221">
                  <c:v>0.8968082482444005</c:v>
                </c:pt>
                <c:pt idx="222">
                  <c:v>0.9202519635045064</c:v>
                </c:pt>
                <c:pt idx="223">
                  <c:v>0.9443849973399322</c:v>
                </c:pt>
                <c:pt idx="224">
                  <c:v>0.9692297581397262</c:v>
                </c:pt>
              </c:numCache>
            </c:numRef>
          </c:yVal>
          <c:smooth val="1"/>
        </c:ser>
        <c:axId val="4476707"/>
        <c:axId val="40290364"/>
      </c:scatterChart>
      <c:scatterChart>
        <c:scatterStyle val="smoothMarker"/>
        <c:varyColors val="0"/>
        <c:ser>
          <c:idx val="0"/>
          <c:order val="0"/>
          <c:tx>
            <c:strRef>
              <c:f>Vypocty!$A$20</c:f>
              <c:strCache>
                <c:ptCount val="1"/>
                <c:pt idx="0">
                  <c:v> p (Pa)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Vypocty!$B$4:$IV$4</c:f>
              <c:numCache>
                <c:ptCount val="255"/>
                <c:pt idx="0">
                  <c:v>-0.01</c:v>
                </c:pt>
                <c:pt idx="1">
                  <c:v>0</c:v>
                </c:pt>
                <c:pt idx="2">
                  <c:v>1E-05</c:v>
                </c:pt>
                <c:pt idx="3">
                  <c:v>2E-05</c:v>
                </c:pt>
                <c:pt idx="4">
                  <c:v>3E-05</c:v>
                </c:pt>
                <c:pt idx="5">
                  <c:v>4E-05</c:v>
                </c:pt>
                <c:pt idx="6">
                  <c:v>5E-05</c:v>
                </c:pt>
                <c:pt idx="7">
                  <c:v>6E-05</c:v>
                </c:pt>
                <c:pt idx="8">
                  <c:v>7.000000000000001E-05</c:v>
                </c:pt>
                <c:pt idx="9">
                  <c:v>8E-05</c:v>
                </c:pt>
                <c:pt idx="10">
                  <c:v>9E-05</c:v>
                </c:pt>
                <c:pt idx="11">
                  <c:v>0.0001</c:v>
                </c:pt>
                <c:pt idx="12">
                  <c:v>0.00046</c:v>
                </c:pt>
                <c:pt idx="13">
                  <c:v>0.00082</c:v>
                </c:pt>
                <c:pt idx="14">
                  <c:v>0.00118</c:v>
                </c:pt>
                <c:pt idx="15">
                  <c:v>0.0015400000000000001</c:v>
                </c:pt>
                <c:pt idx="16">
                  <c:v>0.0019000000000000002</c:v>
                </c:pt>
                <c:pt idx="17">
                  <c:v>0.0022600000000000003</c:v>
                </c:pt>
                <c:pt idx="18">
                  <c:v>0.0026200000000000004</c:v>
                </c:pt>
                <c:pt idx="19">
                  <c:v>0.0029800000000000004</c:v>
                </c:pt>
                <c:pt idx="20">
                  <c:v>0.0033400000000000005</c:v>
                </c:pt>
                <c:pt idx="21">
                  <c:v>0.0037000000000000006</c:v>
                </c:pt>
                <c:pt idx="22">
                  <c:v>0.005540000000000001</c:v>
                </c:pt>
                <c:pt idx="23">
                  <c:v>0.00738</c:v>
                </c:pt>
                <c:pt idx="24">
                  <c:v>0.00922</c:v>
                </c:pt>
                <c:pt idx="25">
                  <c:v>0.01106</c:v>
                </c:pt>
                <c:pt idx="26">
                  <c:v>0.0129</c:v>
                </c:pt>
                <c:pt idx="27">
                  <c:v>0.01474</c:v>
                </c:pt>
                <c:pt idx="28">
                  <c:v>0.01658</c:v>
                </c:pt>
                <c:pt idx="29">
                  <c:v>0.018420000000000002</c:v>
                </c:pt>
                <c:pt idx="30">
                  <c:v>0.020260000000000004</c:v>
                </c:pt>
                <c:pt idx="31">
                  <c:v>0.022100000000000005</c:v>
                </c:pt>
                <c:pt idx="32">
                  <c:v>0.022120000000000004</c:v>
                </c:pt>
                <c:pt idx="33">
                  <c:v>0.022140000000000003</c:v>
                </c:pt>
                <c:pt idx="34">
                  <c:v>0.022160000000000003</c:v>
                </c:pt>
                <c:pt idx="35">
                  <c:v>0.022180000000000002</c:v>
                </c:pt>
                <c:pt idx="36">
                  <c:v>0.0222</c:v>
                </c:pt>
                <c:pt idx="37">
                  <c:v>0.02222</c:v>
                </c:pt>
                <c:pt idx="38">
                  <c:v>0.02224</c:v>
                </c:pt>
                <c:pt idx="39">
                  <c:v>0.02226</c:v>
                </c:pt>
                <c:pt idx="40">
                  <c:v>0.022279999999999998</c:v>
                </c:pt>
                <c:pt idx="41">
                  <c:v>0.022299999999999997</c:v>
                </c:pt>
                <c:pt idx="42">
                  <c:v>0.032299999999999995</c:v>
                </c:pt>
                <c:pt idx="43">
                  <c:v>0.0423</c:v>
                </c:pt>
                <c:pt idx="44">
                  <c:v>0.0523</c:v>
                </c:pt>
                <c:pt idx="45">
                  <c:v>0.0623</c:v>
                </c:pt>
                <c:pt idx="46">
                  <c:v>0.0723</c:v>
                </c:pt>
                <c:pt idx="47">
                  <c:v>0.0823</c:v>
                </c:pt>
                <c:pt idx="48">
                  <c:v>0.0923</c:v>
                </c:pt>
                <c:pt idx="49">
                  <c:v>0.10229999999999999</c:v>
                </c:pt>
                <c:pt idx="50">
                  <c:v>0.11229999999999998</c:v>
                </c:pt>
                <c:pt idx="51">
                  <c:v>0.12229999999999998</c:v>
                </c:pt>
                <c:pt idx="52">
                  <c:v>0.13429999999999997</c:v>
                </c:pt>
                <c:pt idx="53">
                  <c:v>0.14629999999999999</c:v>
                </c:pt>
                <c:pt idx="54">
                  <c:v>0.1583</c:v>
                </c:pt>
                <c:pt idx="55">
                  <c:v>0.1703</c:v>
                </c:pt>
                <c:pt idx="56">
                  <c:v>0.18230000000000002</c:v>
                </c:pt>
                <c:pt idx="57">
                  <c:v>0.19430000000000003</c:v>
                </c:pt>
                <c:pt idx="58">
                  <c:v>0.20630000000000004</c:v>
                </c:pt>
                <c:pt idx="59">
                  <c:v>0.21830000000000005</c:v>
                </c:pt>
                <c:pt idx="60">
                  <c:v>0.23030000000000006</c:v>
                </c:pt>
                <c:pt idx="61">
                  <c:v>0.24230000000000007</c:v>
                </c:pt>
                <c:pt idx="62">
                  <c:v>0.2423279720279721</c:v>
                </c:pt>
                <c:pt idx="63">
                  <c:v>0.24235594405594413</c:v>
                </c:pt>
                <c:pt idx="64">
                  <c:v>0.24238391608391616</c:v>
                </c:pt>
                <c:pt idx="65">
                  <c:v>0.24241188811188819</c:v>
                </c:pt>
                <c:pt idx="66">
                  <c:v>0.2424398601398602</c:v>
                </c:pt>
                <c:pt idx="67">
                  <c:v>0.24246783216783224</c:v>
                </c:pt>
                <c:pt idx="68">
                  <c:v>0.24249580419580427</c:v>
                </c:pt>
                <c:pt idx="69">
                  <c:v>0.2425237762237763</c:v>
                </c:pt>
                <c:pt idx="70">
                  <c:v>0.24255174825174833</c:v>
                </c:pt>
                <c:pt idx="71">
                  <c:v>0.24257972027972036</c:v>
                </c:pt>
                <c:pt idx="72">
                  <c:v>0.24260769230769239</c:v>
                </c:pt>
                <c:pt idx="73">
                  <c:v>0.2426356643356644</c:v>
                </c:pt>
                <c:pt idx="74">
                  <c:v>0.24266363636363644</c:v>
                </c:pt>
                <c:pt idx="75">
                  <c:v>0.24269160839160847</c:v>
                </c:pt>
                <c:pt idx="76">
                  <c:v>0.2427195804195805</c:v>
                </c:pt>
                <c:pt idx="77">
                  <c:v>0.24274755244755253</c:v>
                </c:pt>
                <c:pt idx="78">
                  <c:v>0.24277552447552456</c:v>
                </c:pt>
                <c:pt idx="79">
                  <c:v>0.24280349650349659</c:v>
                </c:pt>
                <c:pt idx="80">
                  <c:v>0.24283146853146861</c:v>
                </c:pt>
                <c:pt idx="81">
                  <c:v>0.24285944055944064</c:v>
                </c:pt>
                <c:pt idx="82">
                  <c:v>0.24288741258741267</c:v>
                </c:pt>
                <c:pt idx="83">
                  <c:v>0.2429153846153847</c:v>
                </c:pt>
                <c:pt idx="84">
                  <c:v>0.24294335664335673</c:v>
                </c:pt>
                <c:pt idx="85">
                  <c:v>0.24297132867132876</c:v>
                </c:pt>
                <c:pt idx="86">
                  <c:v>0.24299930069930079</c:v>
                </c:pt>
                <c:pt idx="87">
                  <c:v>0.24302727272727281</c:v>
                </c:pt>
                <c:pt idx="88">
                  <c:v>0.24305524475524484</c:v>
                </c:pt>
                <c:pt idx="89">
                  <c:v>0.24308321678321687</c:v>
                </c:pt>
                <c:pt idx="90">
                  <c:v>0.2431111888111889</c:v>
                </c:pt>
                <c:pt idx="91">
                  <c:v>0.24313916083916093</c:v>
                </c:pt>
                <c:pt idx="92">
                  <c:v>0.24316713286713296</c:v>
                </c:pt>
                <c:pt idx="93">
                  <c:v>0.24319510489510499</c:v>
                </c:pt>
                <c:pt idx="94">
                  <c:v>0.24322307692307701</c:v>
                </c:pt>
                <c:pt idx="95">
                  <c:v>0.24325104895104904</c:v>
                </c:pt>
                <c:pt idx="96">
                  <c:v>0.24327902097902107</c:v>
                </c:pt>
                <c:pt idx="97">
                  <c:v>0.2433069930069931</c:v>
                </c:pt>
                <c:pt idx="98">
                  <c:v>0.24333496503496513</c:v>
                </c:pt>
                <c:pt idx="99">
                  <c:v>0.24336293706293716</c:v>
                </c:pt>
                <c:pt idx="100">
                  <c:v>0.24339090909090919</c:v>
                </c:pt>
                <c:pt idx="101">
                  <c:v>0.24341888111888121</c:v>
                </c:pt>
                <c:pt idx="102">
                  <c:v>0.24344685314685324</c:v>
                </c:pt>
                <c:pt idx="103">
                  <c:v>0.24347482517482527</c:v>
                </c:pt>
                <c:pt idx="104">
                  <c:v>0.2435027972027973</c:v>
                </c:pt>
                <c:pt idx="105">
                  <c:v>0.24353076923076933</c:v>
                </c:pt>
                <c:pt idx="106">
                  <c:v>0.24355874125874136</c:v>
                </c:pt>
                <c:pt idx="107">
                  <c:v>0.24358671328671339</c:v>
                </c:pt>
                <c:pt idx="108">
                  <c:v>0.24361468531468541</c:v>
                </c:pt>
                <c:pt idx="109">
                  <c:v>0.24364265734265744</c:v>
                </c:pt>
                <c:pt idx="110">
                  <c:v>0.24367062937062947</c:v>
                </c:pt>
                <c:pt idx="111">
                  <c:v>0.2436986013986015</c:v>
                </c:pt>
                <c:pt idx="112">
                  <c:v>0.24372657342657353</c:v>
                </c:pt>
                <c:pt idx="113">
                  <c:v>0.24375454545454556</c:v>
                </c:pt>
                <c:pt idx="114">
                  <c:v>0.24378251748251759</c:v>
                </c:pt>
                <c:pt idx="115">
                  <c:v>0.24381048951048961</c:v>
                </c:pt>
                <c:pt idx="116">
                  <c:v>0.24383846153846164</c:v>
                </c:pt>
                <c:pt idx="117">
                  <c:v>0.24386643356643367</c:v>
                </c:pt>
                <c:pt idx="118">
                  <c:v>0.2438944055944057</c:v>
                </c:pt>
                <c:pt idx="119">
                  <c:v>0.24392237762237773</c:v>
                </c:pt>
                <c:pt idx="120">
                  <c:v>0.24395034965034976</c:v>
                </c:pt>
                <c:pt idx="121">
                  <c:v>0.24397832167832179</c:v>
                </c:pt>
                <c:pt idx="122">
                  <c:v>0.24400629370629381</c:v>
                </c:pt>
                <c:pt idx="123">
                  <c:v>0.24403426573426584</c:v>
                </c:pt>
                <c:pt idx="124">
                  <c:v>0.24406223776223787</c:v>
                </c:pt>
                <c:pt idx="125">
                  <c:v>0.2440902097902099</c:v>
                </c:pt>
                <c:pt idx="126">
                  <c:v>0.24411818181818193</c:v>
                </c:pt>
                <c:pt idx="127">
                  <c:v>0.24414615384615396</c:v>
                </c:pt>
                <c:pt idx="128">
                  <c:v>0.24417412587412599</c:v>
                </c:pt>
                <c:pt idx="129">
                  <c:v>0.24420209790209801</c:v>
                </c:pt>
                <c:pt idx="130">
                  <c:v>0.24423006993007004</c:v>
                </c:pt>
                <c:pt idx="131">
                  <c:v>0.24425804195804207</c:v>
                </c:pt>
                <c:pt idx="132">
                  <c:v>0.2442860139860141</c:v>
                </c:pt>
                <c:pt idx="133">
                  <c:v>0.24431398601398613</c:v>
                </c:pt>
                <c:pt idx="134">
                  <c:v>0.24434195804195816</c:v>
                </c:pt>
                <c:pt idx="135">
                  <c:v>0.24436993006993019</c:v>
                </c:pt>
                <c:pt idx="136">
                  <c:v>0.24439790209790221</c:v>
                </c:pt>
                <c:pt idx="137">
                  <c:v>0.24442587412587424</c:v>
                </c:pt>
                <c:pt idx="138">
                  <c:v>0.24445384615384627</c:v>
                </c:pt>
                <c:pt idx="139">
                  <c:v>0.2444818181818183</c:v>
                </c:pt>
                <c:pt idx="140">
                  <c:v>0.24450979020979033</c:v>
                </c:pt>
                <c:pt idx="141">
                  <c:v>0.24453776223776236</c:v>
                </c:pt>
                <c:pt idx="142">
                  <c:v>0.24456573426573439</c:v>
                </c:pt>
                <c:pt idx="143">
                  <c:v>0.24459370629370641</c:v>
                </c:pt>
                <c:pt idx="144">
                  <c:v>0.24462167832167844</c:v>
                </c:pt>
                <c:pt idx="145">
                  <c:v>0.24464965034965047</c:v>
                </c:pt>
                <c:pt idx="146">
                  <c:v>0.2446776223776225</c:v>
                </c:pt>
                <c:pt idx="147">
                  <c:v>0.24470559440559453</c:v>
                </c:pt>
                <c:pt idx="148">
                  <c:v>0.24473356643356656</c:v>
                </c:pt>
                <c:pt idx="149">
                  <c:v>0.24476153846153859</c:v>
                </c:pt>
                <c:pt idx="150">
                  <c:v>0.24478951048951061</c:v>
                </c:pt>
                <c:pt idx="151">
                  <c:v>0.24481748251748264</c:v>
                </c:pt>
                <c:pt idx="152">
                  <c:v>0.24484545454545467</c:v>
                </c:pt>
                <c:pt idx="153">
                  <c:v>0.2448734265734267</c:v>
                </c:pt>
                <c:pt idx="154">
                  <c:v>0.24490139860139873</c:v>
                </c:pt>
                <c:pt idx="155">
                  <c:v>0.24492937062937076</c:v>
                </c:pt>
                <c:pt idx="156">
                  <c:v>0.24495734265734279</c:v>
                </c:pt>
                <c:pt idx="157">
                  <c:v>0.24498531468531481</c:v>
                </c:pt>
                <c:pt idx="158">
                  <c:v>0.24501328671328684</c:v>
                </c:pt>
                <c:pt idx="159">
                  <c:v>0.24504125874125887</c:v>
                </c:pt>
                <c:pt idx="160">
                  <c:v>0.2450692307692309</c:v>
                </c:pt>
                <c:pt idx="161">
                  <c:v>0.24509720279720293</c:v>
                </c:pt>
                <c:pt idx="162">
                  <c:v>0.24512517482517496</c:v>
                </c:pt>
                <c:pt idx="163">
                  <c:v>0.24515314685314699</c:v>
                </c:pt>
                <c:pt idx="164">
                  <c:v>0.24518111888111901</c:v>
                </c:pt>
                <c:pt idx="165">
                  <c:v>0.24520909090909104</c:v>
                </c:pt>
                <c:pt idx="166">
                  <c:v>0.24523706293706307</c:v>
                </c:pt>
                <c:pt idx="167">
                  <c:v>0.2452650349650351</c:v>
                </c:pt>
                <c:pt idx="168">
                  <c:v>0.24529300699300713</c:v>
                </c:pt>
                <c:pt idx="169">
                  <c:v>0.24532097902097916</c:v>
                </c:pt>
                <c:pt idx="170">
                  <c:v>0.24534895104895119</c:v>
                </c:pt>
                <c:pt idx="171">
                  <c:v>0.24537692307692321</c:v>
                </c:pt>
                <c:pt idx="172">
                  <c:v>0.24540489510489524</c:v>
                </c:pt>
                <c:pt idx="173">
                  <c:v>0.24543286713286727</c:v>
                </c:pt>
                <c:pt idx="174">
                  <c:v>0.2454608391608393</c:v>
                </c:pt>
                <c:pt idx="175">
                  <c:v>0.24548881118881133</c:v>
                </c:pt>
                <c:pt idx="176">
                  <c:v>0.24551678321678336</c:v>
                </c:pt>
                <c:pt idx="177">
                  <c:v>0.24554475524475539</c:v>
                </c:pt>
                <c:pt idx="178">
                  <c:v>0.24557272727272741</c:v>
                </c:pt>
                <c:pt idx="179">
                  <c:v>0.24560069930069944</c:v>
                </c:pt>
                <c:pt idx="180">
                  <c:v>0.24562867132867147</c:v>
                </c:pt>
                <c:pt idx="181">
                  <c:v>0.2456566433566435</c:v>
                </c:pt>
                <c:pt idx="182">
                  <c:v>0.24568461538461553</c:v>
                </c:pt>
                <c:pt idx="183">
                  <c:v>0.24571258741258756</c:v>
                </c:pt>
                <c:pt idx="184">
                  <c:v>0.24574055944055959</c:v>
                </c:pt>
                <c:pt idx="185">
                  <c:v>0.24576853146853161</c:v>
                </c:pt>
                <c:pt idx="186">
                  <c:v>0.24579650349650364</c:v>
                </c:pt>
                <c:pt idx="187">
                  <c:v>0.24582447552447567</c:v>
                </c:pt>
                <c:pt idx="188">
                  <c:v>0.2458524475524477</c:v>
                </c:pt>
                <c:pt idx="189">
                  <c:v>0.24588041958041973</c:v>
                </c:pt>
                <c:pt idx="190">
                  <c:v>0.24590839160839176</c:v>
                </c:pt>
                <c:pt idx="191">
                  <c:v>0.2459363636363638</c:v>
                </c:pt>
                <c:pt idx="192">
                  <c:v>0.24596433566433581</c:v>
                </c:pt>
                <c:pt idx="193">
                  <c:v>0.24599230769230784</c:v>
                </c:pt>
                <c:pt idx="194">
                  <c:v>0.24602027972027987</c:v>
                </c:pt>
                <c:pt idx="195">
                  <c:v>0.2460482517482519</c:v>
                </c:pt>
                <c:pt idx="196">
                  <c:v>0.24607622377622393</c:v>
                </c:pt>
                <c:pt idx="197">
                  <c:v>0.24610419580419596</c:v>
                </c:pt>
                <c:pt idx="198">
                  <c:v>0.246132167832168</c:v>
                </c:pt>
                <c:pt idx="199">
                  <c:v>0.24616013986014001</c:v>
                </c:pt>
                <c:pt idx="200">
                  <c:v>0.24618811188811204</c:v>
                </c:pt>
                <c:pt idx="201">
                  <c:v>0.24621608391608407</c:v>
                </c:pt>
                <c:pt idx="202">
                  <c:v>0.2462440559440561</c:v>
                </c:pt>
                <c:pt idx="203">
                  <c:v>0.24627202797202813</c:v>
                </c:pt>
                <c:pt idx="204">
                  <c:v>0.24630000000000016</c:v>
                </c:pt>
                <c:pt idx="205">
                  <c:v>0.27630000000000016</c:v>
                </c:pt>
                <c:pt idx="206">
                  <c:v>0.3063000000000001</c:v>
                </c:pt>
                <c:pt idx="207">
                  <c:v>0.33630000000000015</c:v>
                </c:pt>
                <c:pt idx="208">
                  <c:v>0.3663000000000002</c:v>
                </c:pt>
                <c:pt idx="209">
                  <c:v>0.3963000000000002</c:v>
                </c:pt>
                <c:pt idx="210">
                  <c:v>0.42630000000000023</c:v>
                </c:pt>
                <c:pt idx="211">
                  <c:v>0.45630000000000026</c:v>
                </c:pt>
                <c:pt idx="212">
                  <c:v>0.4863000000000003</c:v>
                </c:pt>
                <c:pt idx="213">
                  <c:v>0.5163000000000003</c:v>
                </c:pt>
                <c:pt idx="214">
                  <c:v>0.5463000000000003</c:v>
                </c:pt>
                <c:pt idx="215">
                  <c:v>0.5683000000000004</c:v>
                </c:pt>
                <c:pt idx="216">
                  <c:v>0.5903000000000004</c:v>
                </c:pt>
                <c:pt idx="217">
                  <c:v>0.6123000000000004</c:v>
                </c:pt>
                <c:pt idx="218">
                  <c:v>0.6343000000000004</c:v>
                </c:pt>
                <c:pt idx="219">
                  <c:v>0.6563000000000004</c:v>
                </c:pt>
                <c:pt idx="220">
                  <c:v>0.6783000000000005</c:v>
                </c:pt>
                <c:pt idx="221">
                  <c:v>0.7003000000000005</c:v>
                </c:pt>
                <c:pt idx="222">
                  <c:v>0.7223000000000005</c:v>
                </c:pt>
                <c:pt idx="223">
                  <c:v>0.7443000000000005</c:v>
                </c:pt>
                <c:pt idx="224">
                  <c:v>0.7663000000000005</c:v>
                </c:pt>
              </c:numCache>
            </c:numRef>
          </c:xVal>
          <c:yVal>
            <c:numRef>
              <c:f>Vypocty!$B$20:$IV$20</c:f>
              <c:numCache>
                <c:ptCount val="255"/>
                <c:pt idx="0">
                  <c:v>1811.4686355383428</c:v>
                </c:pt>
                <c:pt idx="1">
                  <c:v>1811.4686355383428</c:v>
                </c:pt>
                <c:pt idx="2">
                  <c:v>1810.9539871349382</c:v>
                </c:pt>
                <c:pt idx="3">
                  <c:v>1810.4393080751875</c:v>
                </c:pt>
                <c:pt idx="4">
                  <c:v>1809.9245435049165</c:v>
                </c:pt>
                <c:pt idx="5">
                  <c:v>1809.4096887375813</c:v>
                </c:pt>
                <c:pt idx="6">
                  <c:v>1808.8946637648319</c:v>
                </c:pt>
                <c:pt idx="7">
                  <c:v>1808.3794889640624</c:v>
                </c:pt>
                <c:pt idx="8">
                  <c:v>1807.8640590926566</c:v>
                </c:pt>
                <c:pt idx="9">
                  <c:v>1807.3484196123577</c:v>
                </c:pt>
                <c:pt idx="10">
                  <c:v>1806.8324399413425</c:v>
                </c:pt>
                <c:pt idx="11">
                  <c:v>1806.3161906712123</c:v>
                </c:pt>
                <c:pt idx="12">
                  <c:v>1806.2880876116642</c:v>
                </c:pt>
                <c:pt idx="13">
                  <c:v>1806.2596823198076</c:v>
                </c:pt>
                <c:pt idx="14">
                  <c:v>1806.2308456405574</c:v>
                </c:pt>
                <c:pt idx="15">
                  <c:v>1806.2017031291357</c:v>
                </c:pt>
                <c:pt idx="16">
                  <c:v>1806.1721239192238</c:v>
                </c:pt>
                <c:pt idx="17">
                  <c:v>1806.1422349747243</c:v>
                </c:pt>
                <c:pt idx="18">
                  <c:v>1806.111903589883</c:v>
                </c:pt>
                <c:pt idx="19">
                  <c:v>1806.0812582632616</c:v>
                </c:pt>
                <c:pt idx="20">
                  <c:v>1806.050164320916</c:v>
                </c:pt>
                <c:pt idx="21">
                  <c:v>1806.0187519231097</c:v>
                </c:pt>
                <c:pt idx="22">
                  <c:v>1805.9969554068537</c:v>
                </c:pt>
                <c:pt idx="23">
                  <c:v>1805.9748297352926</c:v>
                </c:pt>
                <c:pt idx="24">
                  <c:v>1805.952237173181</c:v>
                </c:pt>
                <c:pt idx="25">
                  <c:v>1805.929311571854</c:v>
                </c:pt>
                <c:pt idx="26">
                  <c:v>1805.9059134759088</c:v>
                </c:pt>
                <c:pt idx="27">
                  <c:v>1805.8821781428626</c:v>
                </c:pt>
                <c:pt idx="28">
                  <c:v>1805.857964267437</c:v>
                </c:pt>
                <c:pt idx="29">
                  <c:v>1805.8334086431557</c:v>
                </c:pt>
                <c:pt idx="30">
                  <c:v>1805.808367985695</c:v>
                </c:pt>
                <c:pt idx="31">
                  <c:v>1805.782980754386</c:v>
                </c:pt>
                <c:pt idx="32">
                  <c:v>1803.77705563591</c:v>
                </c:pt>
                <c:pt idx="33">
                  <c:v>1801.7706004253998</c:v>
                </c:pt>
                <c:pt idx="34">
                  <c:v>1799.7631267736253</c:v>
                </c:pt>
                <c:pt idx="35">
                  <c:v>1797.7547475268561</c:v>
                </c:pt>
                <c:pt idx="36">
                  <c:v>1795.744816488135</c:v>
                </c:pt>
                <c:pt idx="37">
                  <c:v>1793.7336043103282</c:v>
                </c:pt>
                <c:pt idx="38">
                  <c:v>1791.7203070575101</c:v>
                </c:pt>
                <c:pt idx="39">
                  <c:v>1789.7053532566833</c:v>
                </c:pt>
                <c:pt idx="40">
                  <c:v>1787.687781415877</c:v>
                </c:pt>
                <c:pt idx="41">
                  <c:v>1785.6681779297676</c:v>
                </c:pt>
                <c:pt idx="42">
                  <c:v>1785.6595804336657</c:v>
                </c:pt>
                <c:pt idx="43">
                  <c:v>1785.648758452404</c:v>
                </c:pt>
                <c:pt idx="44">
                  <c:v>1785.6347773850323</c:v>
                </c:pt>
                <c:pt idx="45">
                  <c:v>1785.618566448392</c:v>
                </c:pt>
                <c:pt idx="46">
                  <c:v>1785.5991911359163</c:v>
                </c:pt>
                <c:pt idx="47">
                  <c:v>1785.5775811240653</c:v>
                </c:pt>
                <c:pt idx="48">
                  <c:v>1785.5528022454646</c:v>
                </c:pt>
                <c:pt idx="49">
                  <c:v>1785.5257843936247</c:v>
                </c:pt>
                <c:pt idx="50">
                  <c:v>1785.4955939855429</c:v>
                </c:pt>
                <c:pt idx="51">
                  <c:v>1785.4631608886584</c:v>
                </c:pt>
                <c:pt idx="52">
                  <c:v>1776.0728410744043</c:v>
                </c:pt>
                <c:pt idx="53">
                  <c:v>1766.6774488698006</c:v>
                </c:pt>
                <c:pt idx="54">
                  <c:v>1757.2764570389759</c:v>
                </c:pt>
                <c:pt idx="55">
                  <c:v>1747.8708294469382</c:v>
                </c:pt>
                <c:pt idx="56">
                  <c:v>1738.4602253917083</c:v>
                </c:pt>
                <c:pt idx="57">
                  <c:v>1729.0454232416446</c:v>
                </c:pt>
                <c:pt idx="58">
                  <c:v>1719.6262690403098</c:v>
                </c:pt>
                <c:pt idx="59">
                  <c:v>1710.2033553338986</c:v>
                </c:pt>
                <c:pt idx="60">
                  <c:v>1700.7767150744883</c:v>
                </c:pt>
                <c:pt idx="61">
                  <c:v>1691.3467547089358</c:v>
                </c:pt>
                <c:pt idx="62">
                  <c:v>1686.9111484095495</c:v>
                </c:pt>
                <c:pt idx="63">
                  <c:v>1682.4753660551096</c:v>
                </c:pt>
                <c:pt idx="64">
                  <c:v>1678.0391512189578</c:v>
                </c:pt>
                <c:pt idx="65">
                  <c:v>1673.6024188649344</c:v>
                </c:pt>
                <c:pt idx="66">
                  <c:v>1669.1648277032807</c:v>
                </c:pt>
                <c:pt idx="67">
                  <c:v>1664.72637881418</c:v>
                </c:pt>
                <c:pt idx="68">
                  <c:v>1660.2866468714922</c:v>
                </c:pt>
                <c:pt idx="69">
                  <c:v>1655.8457190766144</c:v>
                </c:pt>
                <c:pt idx="70">
                  <c:v>1651.4030870937563</c:v>
                </c:pt>
                <c:pt idx="71">
                  <c:v>1646.9589240428775</c:v>
                </c:pt>
                <c:pt idx="72">
                  <c:v>1642.5126398016616</c:v>
                </c:pt>
                <c:pt idx="73">
                  <c:v>1638.064492999133</c:v>
                </c:pt>
                <c:pt idx="74">
                  <c:v>1633.6138131416808</c:v>
                </c:pt>
                <c:pt idx="75">
                  <c:v>1629.1609437524457</c:v>
                </c:pt>
                <c:pt idx="76">
                  <c:v>1624.7051355689284</c:v>
                </c:pt>
                <c:pt idx="77">
                  <c:v>1620.2468161901033</c:v>
                </c:pt>
                <c:pt idx="78">
                  <c:v>1615.7851593686269</c:v>
                </c:pt>
                <c:pt idx="79">
                  <c:v>1611.3206757605096</c:v>
                </c:pt>
                <c:pt idx="80">
                  <c:v>1606.8524640931053</c:v>
                </c:pt>
                <c:pt idx="81">
                  <c:v>1602.3811168636666</c:v>
                </c:pt>
                <c:pt idx="82">
                  <c:v>1597.9056599026032</c:v>
                </c:pt>
                <c:pt idx="83">
                  <c:v>1593.4267661398019</c:v>
                </c:pt>
                <c:pt idx="84">
                  <c:v>1588.943390798705</c:v>
                </c:pt>
                <c:pt idx="85">
                  <c:v>1584.4562856452455</c:v>
                </c:pt>
                <c:pt idx="86">
                  <c:v>1579.9643377398088</c:v>
                </c:pt>
                <c:pt idx="87">
                  <c:v>1575.4683759052677</c:v>
                </c:pt>
                <c:pt idx="88">
                  <c:v>1570.9672216286822</c:v>
                </c:pt>
                <c:pt idx="89">
                  <c:v>1566.4617788342862</c:v>
                </c:pt>
                <c:pt idx="90">
                  <c:v>1561.9508061628505</c:v>
                </c:pt>
                <c:pt idx="91">
                  <c:v>1557.435280514538</c:v>
                </c:pt>
                <c:pt idx="92">
                  <c:v>1552.9139005393147</c:v>
                </c:pt>
                <c:pt idx="93">
                  <c:v>1548.3877138251096</c:v>
                </c:pt>
                <c:pt idx="94">
                  <c:v>1543.8553620058574</c:v>
                </c:pt>
                <c:pt idx="95">
                  <c:v>1539.3179609139854</c:v>
                </c:pt>
                <c:pt idx="96">
                  <c:v>1534.7740982520284</c:v>
                </c:pt>
                <c:pt idx="97">
                  <c:v>1530.2249555066126</c:v>
                </c:pt>
                <c:pt idx="98">
                  <c:v>1525.6690696337305</c:v>
                </c:pt>
                <c:pt idx="99">
                  <c:v>1521.1076850453458</c:v>
                </c:pt>
                <c:pt idx="100">
                  <c:v>1516.5392912261973</c:v>
                </c:pt>
                <c:pt idx="101">
                  <c:v>1511.9651926549943</c:v>
                </c:pt>
                <c:pt idx="102">
                  <c:v>1507.383834701034</c:v>
                </c:pt>
                <c:pt idx="103">
                  <c:v>1502.796578930594</c:v>
                </c:pt>
                <c:pt idx="104">
                  <c:v>1498.2018300238842</c:v>
                </c:pt>
                <c:pt idx="105">
                  <c:v>1493.6010035444058</c:v>
                </c:pt>
                <c:pt idx="106">
                  <c:v>1488.9924669701816</c:v>
                </c:pt>
                <c:pt idx="107">
                  <c:v>1484.3776866700562</c:v>
                </c:pt>
                <c:pt idx="108">
                  <c:v>1479.754996457336</c:v>
                </c:pt>
                <c:pt idx="109">
                  <c:v>1475.125910222607</c:v>
                </c:pt>
                <c:pt idx="110">
                  <c:v>1470.4887316925922</c:v>
                </c:pt>
                <c:pt idx="111">
                  <c:v>1465.845018914233</c:v>
                </c:pt>
                <c:pt idx="112">
                  <c:v>1461.1930491366718</c:v>
                </c:pt>
                <c:pt idx="113">
                  <c:v>1456.5344211260453</c:v>
                </c:pt>
                <c:pt idx="114">
                  <c:v>1451.8673892841532</c:v>
                </c:pt>
                <c:pt idx="115">
                  <c:v>1447.1935895974366</c:v>
                </c:pt>
                <c:pt idx="116">
                  <c:v>1442.5112572623777</c:v>
                </c:pt>
                <c:pt idx="117">
                  <c:v>1437.8220619351387</c:v>
                </c:pt>
                <c:pt idx="118">
                  <c:v>1433.1242232514724</c:v>
                </c:pt>
                <c:pt idx="119">
                  <c:v>1428.41944094496</c:v>
                </c:pt>
                <c:pt idx="120">
                  <c:v>1423.7059227288255</c:v>
                </c:pt>
                <c:pt idx="121">
                  <c:v>1418.985394789915</c:v>
                </c:pt>
                <c:pt idx="122">
                  <c:v>1414.2560565420797</c:v>
                </c:pt>
                <c:pt idx="123">
                  <c:v>1409.5196569791551</c:v>
                </c:pt>
                <c:pt idx="124">
                  <c:v>1404.774390815393</c:v>
                </c:pt>
                <c:pt idx="125">
                  <c:v>1400.0220261927655</c:v>
                </c:pt>
                <c:pt idx="126">
                  <c:v>1395.260756694331</c:v>
                </c:pt>
                <c:pt idx="127">
                  <c:v>1390.492365948093</c:v>
                </c:pt>
                <c:pt idx="128">
                  <c:v>1385.7150499353452</c:v>
                </c:pt>
                <c:pt idx="129">
                  <c:v>1380.9306041138293</c:v>
                </c:pt>
                <c:pt idx="130">
                  <c:v>1376.137230346304</c:v>
                </c:pt>
                <c:pt idx="131">
                  <c:v>1371.3367322785512</c:v>
                </c:pt>
                <c:pt idx="132">
                  <c:v>1366.5273210850173</c:v>
                </c:pt>
                <c:pt idx="133">
                  <c:v>1361.7108049808803</c:v>
                </c:pt>
                <c:pt idx="134">
                  <c:v>1356.8854078230993</c:v>
                </c:pt>
                <c:pt idx="135">
                  <c:v>1352.0529388087782</c:v>
                </c:pt>
                <c:pt idx="136">
                  <c:v>1347.2116377828609</c:v>
                </c:pt>
                <c:pt idx="137">
                  <c:v>1342.3633113758283</c:v>
                </c:pt>
                <c:pt idx="138">
                  <c:v>1337.5062186552054</c:v>
                </c:pt>
                <c:pt idx="139">
                  <c:v>1332.6421601825866</c:v>
                </c:pt>
                <c:pt idx="140">
                  <c:v>1327.7694174067271</c:v>
                </c:pt>
                <c:pt idx="141">
                  <c:v>1322.8897813713033</c:v>
                </c:pt>
                <c:pt idx="142">
                  <c:v>1318.0015589843674</c:v>
                </c:pt>
                <c:pt idx="143">
                  <c:v>1313.106528382416</c:v>
                </c:pt>
                <c:pt idx="144">
                  <c:v>1308.2030249260854</c:v>
                </c:pt>
                <c:pt idx="145">
                  <c:v>1303.2928105213002</c:v>
                </c:pt>
                <c:pt idx="146">
                  <c:v>1298.3742518860286</c:v>
                </c:pt>
                <c:pt idx="147">
                  <c:v>1293.4490914437654</c:v>
                </c:pt>
                <c:pt idx="148">
                  <c:v>1288.5157300826784</c:v>
                </c:pt>
                <c:pt idx="149">
                  <c:v>1283.5758875687231</c:v>
                </c:pt>
                <c:pt idx="150">
                  <c:v>1278.6280016783364</c:v>
                </c:pt>
                <c:pt idx="151">
                  <c:v>1273.6737664263503</c:v>
                </c:pt>
                <c:pt idx="152">
                  <c:v>1268.711659098213</c:v>
                </c:pt>
                <c:pt idx="153">
                  <c:v>1263.7433449499026</c:v>
                </c:pt>
                <c:pt idx="154">
                  <c:v>1258.7673432971558</c:v>
                </c:pt>
                <c:pt idx="155">
                  <c:v>1253.785287719112</c:v>
                </c:pt>
                <c:pt idx="156">
                  <c:v>1248.7957419818304</c:v>
                </c:pt>
                <c:pt idx="157">
                  <c:v>1243.8003051628316</c:v>
                </c:pt>
                <c:pt idx="158">
                  <c:v>1238.797587795862</c:v>
                </c:pt>
                <c:pt idx="159">
                  <c:v>1233.7891517282853</c:v>
                </c:pt>
                <c:pt idx="160">
                  <c:v>1228.773656475122</c:v>
                </c:pt>
                <c:pt idx="161">
                  <c:v>1223.7526240239156</c:v>
                </c:pt>
                <c:pt idx="162">
                  <c:v>1218.724764979959</c:v>
                </c:pt>
                <c:pt idx="163">
                  <c:v>1213.6915589424268</c:v>
                </c:pt>
                <c:pt idx="164">
                  <c:v>1208.6517696107628</c:v>
                </c:pt>
                <c:pt idx="165">
                  <c:v>1203.6068317701981</c:v>
                </c:pt>
                <c:pt idx="166">
                  <c:v>1198.5555641128065</c:v>
                </c:pt>
                <c:pt idx="167">
                  <c:v>1193.499354288779</c:v>
                </c:pt>
                <c:pt idx="168">
                  <c:v>1188.43707777584</c:v>
                </c:pt>
                <c:pt idx="169">
                  <c:v>1183.370072873694</c:v>
                </c:pt>
                <c:pt idx="170">
                  <c:v>1178.2972735334133</c:v>
                </c:pt>
                <c:pt idx="171">
                  <c:v>1173.2199665952803</c:v>
                </c:pt>
                <c:pt idx="172">
                  <c:v>1168.1371460663954</c:v>
                </c:pt>
                <c:pt idx="173">
                  <c:v>1163.050045325761</c:v>
                </c:pt>
                <c:pt idx="174">
                  <c:v>1157.9577199146224</c:v>
                </c:pt>
                <c:pt idx="175">
                  <c:v>1152.861347856229</c:v>
                </c:pt>
                <c:pt idx="176">
                  <c:v>1147.7600476000862</c:v>
                </c:pt>
                <c:pt idx="177">
                  <c:v>1142.6549400266713</c:v>
                </c:pt>
                <c:pt idx="178">
                  <c:v>1137.5452077645236</c:v>
                </c:pt>
                <c:pt idx="179">
                  <c:v>1132.4319128716397</c:v>
                </c:pt>
                <c:pt idx="180">
                  <c:v>1127.3143033237407</c:v>
                </c:pt>
                <c:pt idx="181">
                  <c:v>1122.193380783619</c:v>
                </c:pt>
                <c:pt idx="182">
                  <c:v>1117.0684596404626</c:v>
                </c:pt>
                <c:pt idx="183">
                  <c:v>1111.9404796956367</c:v>
                </c:pt>
                <c:pt idx="184">
                  <c:v>1106.8088227169908</c:v>
                </c:pt>
                <c:pt idx="185">
                  <c:v>1101.6743652841287</c:v>
                </c:pt>
                <c:pt idx="186">
                  <c:v>1096.5365574084374</c:v>
                </c:pt>
                <c:pt idx="187">
                  <c:v>1091.396211192595</c:v>
                </c:pt>
                <c:pt idx="188">
                  <c:v>1086.2528456568218</c:v>
                </c:pt>
                <c:pt idx="189">
                  <c:v>1081.1072072760837</c:v>
                </c:pt>
                <c:pt idx="190">
                  <c:v>1075.9588847458517</c:v>
                </c:pt>
                <c:pt idx="191">
                  <c:v>1070.8085578661185</c:v>
                </c:pt>
                <c:pt idx="192">
                  <c:v>1065.655885575777</c:v>
                </c:pt>
                <c:pt idx="193">
                  <c:v>1060.501480055236</c:v>
                </c:pt>
                <c:pt idx="194">
                  <c:v>1055.3450709572953</c:v>
                </c:pt>
                <c:pt idx="195">
                  <c:v>1050.1872019999362</c:v>
                </c:pt>
                <c:pt idx="196">
                  <c:v>1045.0276739231278</c:v>
                </c:pt>
                <c:pt idx="197">
                  <c:v>1039.8669612404804</c:v>
                </c:pt>
                <c:pt idx="198">
                  <c:v>1034.7049360555386</c:v>
                </c:pt>
                <c:pt idx="199">
                  <c:v>1029.5420030356672</c:v>
                </c:pt>
                <c:pt idx="200">
                  <c:v>1024.3781058277918</c:v>
                </c:pt>
                <c:pt idx="201">
                  <c:v>1019.2135787104461</c:v>
                </c:pt>
                <c:pt idx="202">
                  <c:v>1014.0484369572791</c:v>
                </c:pt>
                <c:pt idx="203">
                  <c:v>1008.8829440139895</c:v>
                </c:pt>
                <c:pt idx="204">
                  <c:v>1003.7171867678526</c:v>
                </c:pt>
                <c:pt idx="205">
                  <c:v>1003.5818568593784</c:v>
                </c:pt>
                <c:pt idx="206">
                  <c:v>1003.4462806669328</c:v>
                </c:pt>
                <c:pt idx="207">
                  <c:v>1003.3104773889283</c:v>
                </c:pt>
                <c:pt idx="208">
                  <c:v>1003.1744361183128</c:v>
                </c:pt>
                <c:pt idx="209">
                  <c:v>1003.0381742074197</c:v>
                </c:pt>
                <c:pt idx="210">
                  <c:v>1002.9016827103599</c:v>
                </c:pt>
                <c:pt idx="211">
                  <c:v>1002.764977107295</c:v>
                </c:pt>
                <c:pt idx="212">
                  <c:v>1002.6280504287945</c:v>
                </c:pt>
                <c:pt idx="213">
                  <c:v>1002.4909162592254</c:v>
                </c:pt>
                <c:pt idx="214">
                  <c:v>1002.3535696185925</c:v>
                </c:pt>
                <c:pt idx="215">
                  <c:v>1002.2526886046926</c:v>
                </c:pt>
                <c:pt idx="216">
                  <c:v>1002.1516394397073</c:v>
                </c:pt>
                <c:pt idx="217">
                  <c:v>1002.0504311581085</c:v>
                </c:pt>
                <c:pt idx="218">
                  <c:v>1001.9490610397933</c:v>
                </c:pt>
                <c:pt idx="219">
                  <c:v>1001.8475366895232</c:v>
                </c:pt>
                <c:pt idx="220">
                  <c:v>1001.7458568742597</c:v>
                </c:pt>
                <c:pt idx="221">
                  <c:v>1001.6440277562182</c:v>
                </c:pt>
                <c:pt idx="222">
                  <c:v>1001.542049594812</c:v>
                </c:pt>
                <c:pt idx="223">
                  <c:v>1001.4399270985765</c:v>
                </c:pt>
                <c:pt idx="224">
                  <c:v>1001.3376620230838</c:v>
                </c:pt>
                <c:pt idx="225">
                  <c:v>1001.3376620230838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Vypocty!$A$21</c:f>
              <c:strCache>
                <c:ptCount val="1"/>
                <c:pt idx="0">
                  <c:v> ps (Pa)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Vypocty!$B$4:$IV$4</c:f>
              <c:numCache>
                <c:ptCount val="255"/>
                <c:pt idx="0">
                  <c:v>-0.01</c:v>
                </c:pt>
                <c:pt idx="1">
                  <c:v>0</c:v>
                </c:pt>
                <c:pt idx="2">
                  <c:v>1E-05</c:v>
                </c:pt>
                <c:pt idx="3">
                  <c:v>2E-05</c:v>
                </c:pt>
                <c:pt idx="4">
                  <c:v>3E-05</c:v>
                </c:pt>
                <c:pt idx="5">
                  <c:v>4E-05</c:v>
                </c:pt>
                <c:pt idx="6">
                  <c:v>5E-05</c:v>
                </c:pt>
                <c:pt idx="7">
                  <c:v>6E-05</c:v>
                </c:pt>
                <c:pt idx="8">
                  <c:v>7.000000000000001E-05</c:v>
                </c:pt>
                <c:pt idx="9">
                  <c:v>8E-05</c:v>
                </c:pt>
                <c:pt idx="10">
                  <c:v>9E-05</c:v>
                </c:pt>
                <c:pt idx="11">
                  <c:v>0.0001</c:v>
                </c:pt>
                <c:pt idx="12">
                  <c:v>0.00046</c:v>
                </c:pt>
                <c:pt idx="13">
                  <c:v>0.00082</c:v>
                </c:pt>
                <c:pt idx="14">
                  <c:v>0.00118</c:v>
                </c:pt>
                <c:pt idx="15">
                  <c:v>0.0015400000000000001</c:v>
                </c:pt>
                <c:pt idx="16">
                  <c:v>0.0019000000000000002</c:v>
                </c:pt>
                <c:pt idx="17">
                  <c:v>0.0022600000000000003</c:v>
                </c:pt>
                <c:pt idx="18">
                  <c:v>0.0026200000000000004</c:v>
                </c:pt>
                <c:pt idx="19">
                  <c:v>0.0029800000000000004</c:v>
                </c:pt>
                <c:pt idx="20">
                  <c:v>0.0033400000000000005</c:v>
                </c:pt>
                <c:pt idx="21">
                  <c:v>0.0037000000000000006</c:v>
                </c:pt>
                <c:pt idx="22">
                  <c:v>0.005540000000000001</c:v>
                </c:pt>
                <c:pt idx="23">
                  <c:v>0.00738</c:v>
                </c:pt>
                <c:pt idx="24">
                  <c:v>0.00922</c:v>
                </c:pt>
                <c:pt idx="25">
                  <c:v>0.01106</c:v>
                </c:pt>
                <c:pt idx="26">
                  <c:v>0.0129</c:v>
                </c:pt>
                <c:pt idx="27">
                  <c:v>0.01474</c:v>
                </c:pt>
                <c:pt idx="28">
                  <c:v>0.01658</c:v>
                </c:pt>
                <c:pt idx="29">
                  <c:v>0.018420000000000002</c:v>
                </c:pt>
                <c:pt idx="30">
                  <c:v>0.020260000000000004</c:v>
                </c:pt>
                <c:pt idx="31">
                  <c:v>0.022100000000000005</c:v>
                </c:pt>
                <c:pt idx="32">
                  <c:v>0.022120000000000004</c:v>
                </c:pt>
                <c:pt idx="33">
                  <c:v>0.022140000000000003</c:v>
                </c:pt>
                <c:pt idx="34">
                  <c:v>0.022160000000000003</c:v>
                </c:pt>
                <c:pt idx="35">
                  <c:v>0.022180000000000002</c:v>
                </c:pt>
                <c:pt idx="36">
                  <c:v>0.0222</c:v>
                </c:pt>
                <c:pt idx="37">
                  <c:v>0.02222</c:v>
                </c:pt>
                <c:pt idx="38">
                  <c:v>0.02224</c:v>
                </c:pt>
                <c:pt idx="39">
                  <c:v>0.02226</c:v>
                </c:pt>
                <c:pt idx="40">
                  <c:v>0.022279999999999998</c:v>
                </c:pt>
                <c:pt idx="41">
                  <c:v>0.022299999999999997</c:v>
                </c:pt>
                <c:pt idx="42">
                  <c:v>0.032299999999999995</c:v>
                </c:pt>
                <c:pt idx="43">
                  <c:v>0.0423</c:v>
                </c:pt>
                <c:pt idx="44">
                  <c:v>0.0523</c:v>
                </c:pt>
                <c:pt idx="45">
                  <c:v>0.0623</c:v>
                </c:pt>
                <c:pt idx="46">
                  <c:v>0.0723</c:v>
                </c:pt>
                <c:pt idx="47">
                  <c:v>0.0823</c:v>
                </c:pt>
                <c:pt idx="48">
                  <c:v>0.0923</c:v>
                </c:pt>
                <c:pt idx="49">
                  <c:v>0.10229999999999999</c:v>
                </c:pt>
                <c:pt idx="50">
                  <c:v>0.11229999999999998</c:v>
                </c:pt>
                <c:pt idx="51">
                  <c:v>0.12229999999999998</c:v>
                </c:pt>
                <c:pt idx="52">
                  <c:v>0.13429999999999997</c:v>
                </c:pt>
                <c:pt idx="53">
                  <c:v>0.14629999999999999</c:v>
                </c:pt>
                <c:pt idx="54">
                  <c:v>0.1583</c:v>
                </c:pt>
                <c:pt idx="55">
                  <c:v>0.1703</c:v>
                </c:pt>
                <c:pt idx="56">
                  <c:v>0.18230000000000002</c:v>
                </c:pt>
                <c:pt idx="57">
                  <c:v>0.19430000000000003</c:v>
                </c:pt>
                <c:pt idx="58">
                  <c:v>0.20630000000000004</c:v>
                </c:pt>
                <c:pt idx="59">
                  <c:v>0.21830000000000005</c:v>
                </c:pt>
                <c:pt idx="60">
                  <c:v>0.23030000000000006</c:v>
                </c:pt>
                <c:pt idx="61">
                  <c:v>0.24230000000000007</c:v>
                </c:pt>
                <c:pt idx="62">
                  <c:v>0.2423279720279721</c:v>
                </c:pt>
                <c:pt idx="63">
                  <c:v>0.24235594405594413</c:v>
                </c:pt>
                <c:pt idx="64">
                  <c:v>0.24238391608391616</c:v>
                </c:pt>
                <c:pt idx="65">
                  <c:v>0.24241188811188819</c:v>
                </c:pt>
                <c:pt idx="66">
                  <c:v>0.2424398601398602</c:v>
                </c:pt>
                <c:pt idx="67">
                  <c:v>0.24246783216783224</c:v>
                </c:pt>
                <c:pt idx="68">
                  <c:v>0.24249580419580427</c:v>
                </c:pt>
                <c:pt idx="69">
                  <c:v>0.2425237762237763</c:v>
                </c:pt>
                <c:pt idx="70">
                  <c:v>0.24255174825174833</c:v>
                </c:pt>
                <c:pt idx="71">
                  <c:v>0.24257972027972036</c:v>
                </c:pt>
                <c:pt idx="72">
                  <c:v>0.24260769230769239</c:v>
                </c:pt>
                <c:pt idx="73">
                  <c:v>0.2426356643356644</c:v>
                </c:pt>
                <c:pt idx="74">
                  <c:v>0.24266363636363644</c:v>
                </c:pt>
                <c:pt idx="75">
                  <c:v>0.24269160839160847</c:v>
                </c:pt>
                <c:pt idx="76">
                  <c:v>0.2427195804195805</c:v>
                </c:pt>
                <c:pt idx="77">
                  <c:v>0.24274755244755253</c:v>
                </c:pt>
                <c:pt idx="78">
                  <c:v>0.24277552447552456</c:v>
                </c:pt>
                <c:pt idx="79">
                  <c:v>0.24280349650349659</c:v>
                </c:pt>
                <c:pt idx="80">
                  <c:v>0.24283146853146861</c:v>
                </c:pt>
                <c:pt idx="81">
                  <c:v>0.24285944055944064</c:v>
                </c:pt>
                <c:pt idx="82">
                  <c:v>0.24288741258741267</c:v>
                </c:pt>
                <c:pt idx="83">
                  <c:v>0.2429153846153847</c:v>
                </c:pt>
                <c:pt idx="84">
                  <c:v>0.24294335664335673</c:v>
                </c:pt>
                <c:pt idx="85">
                  <c:v>0.24297132867132876</c:v>
                </c:pt>
                <c:pt idx="86">
                  <c:v>0.24299930069930079</c:v>
                </c:pt>
                <c:pt idx="87">
                  <c:v>0.24302727272727281</c:v>
                </c:pt>
                <c:pt idx="88">
                  <c:v>0.24305524475524484</c:v>
                </c:pt>
                <c:pt idx="89">
                  <c:v>0.24308321678321687</c:v>
                </c:pt>
                <c:pt idx="90">
                  <c:v>0.2431111888111889</c:v>
                </c:pt>
                <c:pt idx="91">
                  <c:v>0.24313916083916093</c:v>
                </c:pt>
                <c:pt idx="92">
                  <c:v>0.24316713286713296</c:v>
                </c:pt>
                <c:pt idx="93">
                  <c:v>0.24319510489510499</c:v>
                </c:pt>
                <c:pt idx="94">
                  <c:v>0.24322307692307701</c:v>
                </c:pt>
                <c:pt idx="95">
                  <c:v>0.24325104895104904</c:v>
                </c:pt>
                <c:pt idx="96">
                  <c:v>0.24327902097902107</c:v>
                </c:pt>
                <c:pt idx="97">
                  <c:v>0.2433069930069931</c:v>
                </c:pt>
                <c:pt idx="98">
                  <c:v>0.24333496503496513</c:v>
                </c:pt>
                <c:pt idx="99">
                  <c:v>0.24336293706293716</c:v>
                </c:pt>
                <c:pt idx="100">
                  <c:v>0.24339090909090919</c:v>
                </c:pt>
                <c:pt idx="101">
                  <c:v>0.24341888111888121</c:v>
                </c:pt>
                <c:pt idx="102">
                  <c:v>0.24344685314685324</c:v>
                </c:pt>
                <c:pt idx="103">
                  <c:v>0.24347482517482527</c:v>
                </c:pt>
                <c:pt idx="104">
                  <c:v>0.2435027972027973</c:v>
                </c:pt>
                <c:pt idx="105">
                  <c:v>0.24353076923076933</c:v>
                </c:pt>
                <c:pt idx="106">
                  <c:v>0.24355874125874136</c:v>
                </c:pt>
                <c:pt idx="107">
                  <c:v>0.24358671328671339</c:v>
                </c:pt>
                <c:pt idx="108">
                  <c:v>0.24361468531468541</c:v>
                </c:pt>
                <c:pt idx="109">
                  <c:v>0.24364265734265744</c:v>
                </c:pt>
                <c:pt idx="110">
                  <c:v>0.24367062937062947</c:v>
                </c:pt>
                <c:pt idx="111">
                  <c:v>0.2436986013986015</c:v>
                </c:pt>
                <c:pt idx="112">
                  <c:v>0.24372657342657353</c:v>
                </c:pt>
                <c:pt idx="113">
                  <c:v>0.24375454545454556</c:v>
                </c:pt>
                <c:pt idx="114">
                  <c:v>0.24378251748251759</c:v>
                </c:pt>
                <c:pt idx="115">
                  <c:v>0.24381048951048961</c:v>
                </c:pt>
                <c:pt idx="116">
                  <c:v>0.24383846153846164</c:v>
                </c:pt>
                <c:pt idx="117">
                  <c:v>0.24386643356643367</c:v>
                </c:pt>
                <c:pt idx="118">
                  <c:v>0.2438944055944057</c:v>
                </c:pt>
                <c:pt idx="119">
                  <c:v>0.24392237762237773</c:v>
                </c:pt>
                <c:pt idx="120">
                  <c:v>0.24395034965034976</c:v>
                </c:pt>
                <c:pt idx="121">
                  <c:v>0.24397832167832179</c:v>
                </c:pt>
                <c:pt idx="122">
                  <c:v>0.24400629370629381</c:v>
                </c:pt>
                <c:pt idx="123">
                  <c:v>0.24403426573426584</c:v>
                </c:pt>
                <c:pt idx="124">
                  <c:v>0.24406223776223787</c:v>
                </c:pt>
                <c:pt idx="125">
                  <c:v>0.2440902097902099</c:v>
                </c:pt>
                <c:pt idx="126">
                  <c:v>0.24411818181818193</c:v>
                </c:pt>
                <c:pt idx="127">
                  <c:v>0.24414615384615396</c:v>
                </c:pt>
                <c:pt idx="128">
                  <c:v>0.24417412587412599</c:v>
                </c:pt>
                <c:pt idx="129">
                  <c:v>0.24420209790209801</c:v>
                </c:pt>
                <c:pt idx="130">
                  <c:v>0.24423006993007004</c:v>
                </c:pt>
                <c:pt idx="131">
                  <c:v>0.24425804195804207</c:v>
                </c:pt>
                <c:pt idx="132">
                  <c:v>0.2442860139860141</c:v>
                </c:pt>
                <c:pt idx="133">
                  <c:v>0.24431398601398613</c:v>
                </c:pt>
                <c:pt idx="134">
                  <c:v>0.24434195804195816</c:v>
                </c:pt>
                <c:pt idx="135">
                  <c:v>0.24436993006993019</c:v>
                </c:pt>
                <c:pt idx="136">
                  <c:v>0.24439790209790221</c:v>
                </c:pt>
                <c:pt idx="137">
                  <c:v>0.24442587412587424</c:v>
                </c:pt>
                <c:pt idx="138">
                  <c:v>0.24445384615384627</c:v>
                </c:pt>
                <c:pt idx="139">
                  <c:v>0.2444818181818183</c:v>
                </c:pt>
                <c:pt idx="140">
                  <c:v>0.24450979020979033</c:v>
                </c:pt>
                <c:pt idx="141">
                  <c:v>0.24453776223776236</c:v>
                </c:pt>
                <c:pt idx="142">
                  <c:v>0.24456573426573439</c:v>
                </c:pt>
                <c:pt idx="143">
                  <c:v>0.24459370629370641</c:v>
                </c:pt>
                <c:pt idx="144">
                  <c:v>0.24462167832167844</c:v>
                </c:pt>
                <c:pt idx="145">
                  <c:v>0.24464965034965047</c:v>
                </c:pt>
                <c:pt idx="146">
                  <c:v>0.2446776223776225</c:v>
                </c:pt>
                <c:pt idx="147">
                  <c:v>0.24470559440559453</c:v>
                </c:pt>
                <c:pt idx="148">
                  <c:v>0.24473356643356656</c:v>
                </c:pt>
                <c:pt idx="149">
                  <c:v>0.24476153846153859</c:v>
                </c:pt>
                <c:pt idx="150">
                  <c:v>0.24478951048951061</c:v>
                </c:pt>
                <c:pt idx="151">
                  <c:v>0.24481748251748264</c:v>
                </c:pt>
                <c:pt idx="152">
                  <c:v>0.24484545454545467</c:v>
                </c:pt>
                <c:pt idx="153">
                  <c:v>0.2448734265734267</c:v>
                </c:pt>
                <c:pt idx="154">
                  <c:v>0.24490139860139873</c:v>
                </c:pt>
                <c:pt idx="155">
                  <c:v>0.24492937062937076</c:v>
                </c:pt>
                <c:pt idx="156">
                  <c:v>0.24495734265734279</c:v>
                </c:pt>
                <c:pt idx="157">
                  <c:v>0.24498531468531481</c:v>
                </c:pt>
                <c:pt idx="158">
                  <c:v>0.24501328671328684</c:v>
                </c:pt>
                <c:pt idx="159">
                  <c:v>0.24504125874125887</c:v>
                </c:pt>
                <c:pt idx="160">
                  <c:v>0.2450692307692309</c:v>
                </c:pt>
                <c:pt idx="161">
                  <c:v>0.24509720279720293</c:v>
                </c:pt>
                <c:pt idx="162">
                  <c:v>0.24512517482517496</c:v>
                </c:pt>
                <c:pt idx="163">
                  <c:v>0.24515314685314699</c:v>
                </c:pt>
                <c:pt idx="164">
                  <c:v>0.24518111888111901</c:v>
                </c:pt>
                <c:pt idx="165">
                  <c:v>0.24520909090909104</c:v>
                </c:pt>
                <c:pt idx="166">
                  <c:v>0.24523706293706307</c:v>
                </c:pt>
                <c:pt idx="167">
                  <c:v>0.2452650349650351</c:v>
                </c:pt>
                <c:pt idx="168">
                  <c:v>0.24529300699300713</c:v>
                </c:pt>
                <c:pt idx="169">
                  <c:v>0.24532097902097916</c:v>
                </c:pt>
                <c:pt idx="170">
                  <c:v>0.24534895104895119</c:v>
                </c:pt>
                <c:pt idx="171">
                  <c:v>0.24537692307692321</c:v>
                </c:pt>
                <c:pt idx="172">
                  <c:v>0.24540489510489524</c:v>
                </c:pt>
                <c:pt idx="173">
                  <c:v>0.24543286713286727</c:v>
                </c:pt>
                <c:pt idx="174">
                  <c:v>0.2454608391608393</c:v>
                </c:pt>
                <c:pt idx="175">
                  <c:v>0.24548881118881133</c:v>
                </c:pt>
                <c:pt idx="176">
                  <c:v>0.24551678321678336</c:v>
                </c:pt>
                <c:pt idx="177">
                  <c:v>0.24554475524475539</c:v>
                </c:pt>
                <c:pt idx="178">
                  <c:v>0.24557272727272741</c:v>
                </c:pt>
                <c:pt idx="179">
                  <c:v>0.24560069930069944</c:v>
                </c:pt>
                <c:pt idx="180">
                  <c:v>0.24562867132867147</c:v>
                </c:pt>
                <c:pt idx="181">
                  <c:v>0.2456566433566435</c:v>
                </c:pt>
                <c:pt idx="182">
                  <c:v>0.24568461538461553</c:v>
                </c:pt>
                <c:pt idx="183">
                  <c:v>0.24571258741258756</c:v>
                </c:pt>
                <c:pt idx="184">
                  <c:v>0.24574055944055959</c:v>
                </c:pt>
                <c:pt idx="185">
                  <c:v>0.24576853146853161</c:v>
                </c:pt>
                <c:pt idx="186">
                  <c:v>0.24579650349650364</c:v>
                </c:pt>
                <c:pt idx="187">
                  <c:v>0.24582447552447567</c:v>
                </c:pt>
                <c:pt idx="188">
                  <c:v>0.2458524475524477</c:v>
                </c:pt>
                <c:pt idx="189">
                  <c:v>0.24588041958041973</c:v>
                </c:pt>
                <c:pt idx="190">
                  <c:v>0.24590839160839176</c:v>
                </c:pt>
                <c:pt idx="191">
                  <c:v>0.2459363636363638</c:v>
                </c:pt>
                <c:pt idx="192">
                  <c:v>0.24596433566433581</c:v>
                </c:pt>
                <c:pt idx="193">
                  <c:v>0.24599230769230784</c:v>
                </c:pt>
                <c:pt idx="194">
                  <c:v>0.24602027972027987</c:v>
                </c:pt>
                <c:pt idx="195">
                  <c:v>0.2460482517482519</c:v>
                </c:pt>
                <c:pt idx="196">
                  <c:v>0.24607622377622393</c:v>
                </c:pt>
                <c:pt idx="197">
                  <c:v>0.24610419580419596</c:v>
                </c:pt>
                <c:pt idx="198">
                  <c:v>0.246132167832168</c:v>
                </c:pt>
                <c:pt idx="199">
                  <c:v>0.24616013986014001</c:v>
                </c:pt>
                <c:pt idx="200">
                  <c:v>0.24618811188811204</c:v>
                </c:pt>
                <c:pt idx="201">
                  <c:v>0.24621608391608407</c:v>
                </c:pt>
                <c:pt idx="202">
                  <c:v>0.2462440559440561</c:v>
                </c:pt>
                <c:pt idx="203">
                  <c:v>0.24627202797202813</c:v>
                </c:pt>
                <c:pt idx="204">
                  <c:v>0.24630000000000016</c:v>
                </c:pt>
                <c:pt idx="205">
                  <c:v>0.27630000000000016</c:v>
                </c:pt>
                <c:pt idx="206">
                  <c:v>0.3063000000000001</c:v>
                </c:pt>
                <c:pt idx="207">
                  <c:v>0.33630000000000015</c:v>
                </c:pt>
                <c:pt idx="208">
                  <c:v>0.3663000000000002</c:v>
                </c:pt>
                <c:pt idx="209">
                  <c:v>0.3963000000000002</c:v>
                </c:pt>
                <c:pt idx="210">
                  <c:v>0.42630000000000023</c:v>
                </c:pt>
                <c:pt idx="211">
                  <c:v>0.45630000000000026</c:v>
                </c:pt>
                <c:pt idx="212">
                  <c:v>0.4863000000000003</c:v>
                </c:pt>
                <c:pt idx="213">
                  <c:v>0.5163000000000003</c:v>
                </c:pt>
                <c:pt idx="214">
                  <c:v>0.5463000000000003</c:v>
                </c:pt>
                <c:pt idx="215">
                  <c:v>0.5683000000000004</c:v>
                </c:pt>
                <c:pt idx="216">
                  <c:v>0.5903000000000004</c:v>
                </c:pt>
                <c:pt idx="217">
                  <c:v>0.6123000000000004</c:v>
                </c:pt>
                <c:pt idx="218">
                  <c:v>0.6343000000000004</c:v>
                </c:pt>
                <c:pt idx="219">
                  <c:v>0.6563000000000004</c:v>
                </c:pt>
                <c:pt idx="220">
                  <c:v>0.6783000000000005</c:v>
                </c:pt>
                <c:pt idx="221">
                  <c:v>0.7003000000000005</c:v>
                </c:pt>
                <c:pt idx="222">
                  <c:v>0.7223000000000005</c:v>
                </c:pt>
                <c:pt idx="223">
                  <c:v>0.7443000000000005</c:v>
                </c:pt>
                <c:pt idx="224">
                  <c:v>0.7663000000000005</c:v>
                </c:pt>
              </c:numCache>
            </c:numRef>
          </c:xVal>
          <c:yVal>
            <c:numRef>
              <c:f>Vypocty!$B$21:$IV$21</c:f>
              <c:numCache>
                <c:ptCount val="255"/>
                <c:pt idx="0">
                  <c:v>2723.3501377003563</c:v>
                </c:pt>
                <c:pt idx="1">
                  <c:v>2290.829347857118</c:v>
                </c:pt>
                <c:pt idx="2">
                  <c:v>2290.7565186376914</c:v>
                </c:pt>
                <c:pt idx="3">
                  <c:v>2290.683691441537</c:v>
                </c:pt>
                <c:pt idx="4">
                  <c:v>2290.610866268597</c:v>
                </c:pt>
                <c:pt idx="5">
                  <c:v>2290.538043118845</c:v>
                </c:pt>
                <c:pt idx="6">
                  <c:v>2290.465221992218</c:v>
                </c:pt>
                <c:pt idx="7">
                  <c:v>2290.392402888664</c:v>
                </c:pt>
                <c:pt idx="8">
                  <c:v>2290.3195858081535</c:v>
                </c:pt>
                <c:pt idx="9">
                  <c:v>2290.246770750626</c:v>
                </c:pt>
                <c:pt idx="10">
                  <c:v>2290.1739577160283</c:v>
                </c:pt>
                <c:pt idx="11">
                  <c:v>2290.1011467043345</c:v>
                </c:pt>
                <c:pt idx="12">
                  <c:v>2287.481297127903</c:v>
                </c:pt>
                <c:pt idx="13">
                  <c:v>2284.8640669412885</c:v>
                </c:pt>
                <c:pt idx="14">
                  <c:v>2282.2494539305612</c:v>
                </c:pt>
                <c:pt idx="15">
                  <c:v>2279.637455883258</c:v>
                </c:pt>
                <c:pt idx="16">
                  <c:v>2277.028070588402</c:v>
                </c:pt>
                <c:pt idx="17">
                  <c:v>2274.4212958365392</c:v>
                </c:pt>
                <c:pt idx="18">
                  <c:v>2271.817129419682</c:v>
                </c:pt>
                <c:pt idx="19">
                  <c:v>2269.2155691313333</c:v>
                </c:pt>
                <c:pt idx="20">
                  <c:v>2266.6166127665047</c:v>
                </c:pt>
                <c:pt idx="21">
                  <c:v>2264.020258121679</c:v>
                </c:pt>
                <c:pt idx="22">
                  <c:v>2247.8598091627973</c:v>
                </c:pt>
                <c:pt idx="23">
                  <c:v>2231.800268298506</c:v>
                </c:pt>
                <c:pt idx="24">
                  <c:v>2215.84110229225</c:v>
                </c:pt>
                <c:pt idx="25">
                  <c:v>2199.981780159312</c:v>
                </c:pt>
                <c:pt idx="26">
                  <c:v>2184.2217731601104</c:v>
                </c:pt>
                <c:pt idx="27">
                  <c:v>2168.5605547934747</c:v>
                </c:pt>
                <c:pt idx="28">
                  <c:v>2152.99760078997</c:v>
                </c:pt>
                <c:pt idx="29">
                  <c:v>2137.532389105224</c:v>
                </c:pt>
                <c:pt idx="30">
                  <c:v>2122.1643999132325</c:v>
                </c:pt>
                <c:pt idx="31">
                  <c:v>2106.893115599693</c:v>
                </c:pt>
                <c:pt idx="32">
                  <c:v>2106.8269291007546</c:v>
                </c:pt>
                <c:pt idx="33">
                  <c:v>2106.760744420114</c:v>
                </c:pt>
                <c:pt idx="34">
                  <c:v>2106.694561557695</c:v>
                </c:pt>
                <c:pt idx="35">
                  <c:v>2106.628380513474</c:v>
                </c:pt>
                <c:pt idx="36">
                  <c:v>2106.562201287404</c:v>
                </c:pt>
                <c:pt idx="37">
                  <c:v>2106.496023879451</c:v>
                </c:pt>
                <c:pt idx="38">
                  <c:v>2106.429848289562</c:v>
                </c:pt>
                <c:pt idx="39">
                  <c:v>2106.3636745177023</c:v>
                </c:pt>
                <c:pt idx="40">
                  <c:v>2106.297502563829</c:v>
                </c:pt>
                <c:pt idx="41">
                  <c:v>2106.2313324279</c:v>
                </c:pt>
                <c:pt idx="42">
                  <c:v>2073.3730780464575</c:v>
                </c:pt>
                <c:pt idx="43">
                  <c:v>2040.9640444385943</c:v>
                </c:pt>
                <c:pt idx="44">
                  <c:v>2008.9990219782535</c:v>
                </c:pt>
                <c:pt idx="45">
                  <c:v>1977.4728494895392</c:v>
                </c:pt>
                <c:pt idx="46">
                  <c:v>1946.3804139266583</c:v>
                </c:pt>
                <c:pt idx="47">
                  <c:v>1915.7166500546696</c:v>
                </c:pt>
                <c:pt idx="48">
                  <c:v>1885.4765401312914</c:v>
                </c:pt>
                <c:pt idx="49">
                  <c:v>1855.6551135896732</c:v>
                </c:pt>
                <c:pt idx="50">
                  <c:v>1826.2474467220554</c:v>
                </c:pt>
                <c:pt idx="51">
                  <c:v>1797.2486623645082</c:v>
                </c:pt>
                <c:pt idx="52">
                  <c:v>1786.4034297446199</c:v>
                </c:pt>
                <c:pt idx="53">
                  <c:v>1775.6155554385834</c:v>
                </c:pt>
                <c:pt idx="54">
                  <c:v>1764.8847819460561</c:v>
                </c:pt>
                <c:pt idx="55">
                  <c:v>1754.2108526955824</c:v>
                </c:pt>
                <c:pt idx="56">
                  <c:v>1743.593512042163</c:v>
                </c:pt>
                <c:pt idx="57">
                  <c:v>1733.0325052649239</c:v>
                </c:pt>
                <c:pt idx="58">
                  <c:v>1722.5275785646436</c:v>
                </c:pt>
                <c:pt idx="59">
                  <c:v>1712.0784790614412</c:v>
                </c:pt>
                <c:pt idx="60">
                  <c:v>1701.684954792343</c:v>
                </c:pt>
                <c:pt idx="61">
                  <c:v>1691.3467547089358</c:v>
                </c:pt>
                <c:pt idx="62">
                  <c:v>1691.310577428845</c:v>
                </c:pt>
                <c:pt idx="63">
                  <c:v>1691.2744008267907</c:v>
                </c:pt>
                <c:pt idx="64">
                  <c:v>1691.2382249027598</c:v>
                </c:pt>
                <c:pt idx="65">
                  <c:v>1691.2020496567302</c:v>
                </c:pt>
                <c:pt idx="66">
                  <c:v>1691.165875088706</c:v>
                </c:pt>
                <c:pt idx="67">
                  <c:v>1691.1297011986649</c:v>
                </c:pt>
                <c:pt idx="68">
                  <c:v>1691.0935279866117</c:v>
                </c:pt>
                <c:pt idx="69">
                  <c:v>1691.057355452515</c:v>
                </c:pt>
                <c:pt idx="70">
                  <c:v>1691.0211835963744</c:v>
                </c:pt>
                <c:pt idx="71">
                  <c:v>1690.985012418183</c:v>
                </c:pt>
                <c:pt idx="72">
                  <c:v>1690.9488419179197</c:v>
                </c:pt>
                <c:pt idx="73">
                  <c:v>1690.9126720955937</c:v>
                </c:pt>
                <c:pt idx="74">
                  <c:v>1690.8765029511676</c:v>
                </c:pt>
                <c:pt idx="75">
                  <c:v>1690.8403344846474</c:v>
                </c:pt>
                <c:pt idx="76">
                  <c:v>1690.8041666960228</c:v>
                </c:pt>
                <c:pt idx="77">
                  <c:v>1690.7679995852695</c:v>
                </c:pt>
                <c:pt idx="78">
                  <c:v>1690.7318331523913</c:v>
                </c:pt>
                <c:pt idx="79">
                  <c:v>1690.6956673973682</c:v>
                </c:pt>
                <c:pt idx="80">
                  <c:v>1690.6595023202021</c:v>
                </c:pt>
                <c:pt idx="81">
                  <c:v>1690.6233379208645</c:v>
                </c:pt>
                <c:pt idx="82">
                  <c:v>1690.5871741993572</c:v>
                </c:pt>
                <c:pt idx="83">
                  <c:v>1690.5510111556603</c:v>
                </c:pt>
                <c:pt idx="84">
                  <c:v>1690.5148487897684</c:v>
                </c:pt>
                <c:pt idx="85">
                  <c:v>1690.4786871016843</c:v>
                </c:pt>
                <c:pt idx="86">
                  <c:v>1690.4425260913677</c:v>
                </c:pt>
                <c:pt idx="87">
                  <c:v>1690.4063657588308</c:v>
                </c:pt>
                <c:pt idx="88">
                  <c:v>1690.370206104051</c:v>
                </c:pt>
                <c:pt idx="89">
                  <c:v>1690.3340471270344</c:v>
                </c:pt>
                <c:pt idx="90">
                  <c:v>1690.2978888277469</c:v>
                </c:pt>
                <c:pt idx="91">
                  <c:v>1690.2617312061868</c:v>
                </c:pt>
                <c:pt idx="92">
                  <c:v>1690.2255742623588</c:v>
                </c:pt>
                <c:pt idx="93">
                  <c:v>1690.1894179962255</c:v>
                </c:pt>
                <c:pt idx="94">
                  <c:v>1690.1532624077943</c:v>
                </c:pt>
                <c:pt idx="95">
                  <c:v>1690.1171074970462</c:v>
                </c:pt>
                <c:pt idx="96">
                  <c:v>1690.080953263981</c:v>
                </c:pt>
                <c:pt idx="97">
                  <c:v>1690.0447997085735</c:v>
                </c:pt>
                <c:pt idx="98">
                  <c:v>1690.0086468308175</c:v>
                </c:pt>
                <c:pt idx="99">
                  <c:v>1689.9724946307103</c:v>
                </c:pt>
                <c:pt idx="100">
                  <c:v>1689.936343108231</c:v>
                </c:pt>
                <c:pt idx="101">
                  <c:v>1689.9001922633856</c:v>
                </c:pt>
                <c:pt idx="102">
                  <c:v>1689.8640420961385</c:v>
                </c:pt>
                <c:pt idx="103">
                  <c:v>1689.8278926064895</c:v>
                </c:pt>
                <c:pt idx="104">
                  <c:v>1689.7917437944373</c:v>
                </c:pt>
                <c:pt idx="105">
                  <c:v>1689.7555956599638</c:v>
                </c:pt>
                <c:pt idx="106">
                  <c:v>1689.7194482030588</c:v>
                </c:pt>
                <c:pt idx="107">
                  <c:v>1689.683301423703</c:v>
                </c:pt>
                <c:pt idx="108">
                  <c:v>1689.647155321907</c:v>
                </c:pt>
                <c:pt idx="109">
                  <c:v>1689.6110098976328</c:v>
                </c:pt>
                <c:pt idx="110">
                  <c:v>1689.5748651508843</c:v>
                </c:pt>
                <c:pt idx="111">
                  <c:v>1689.5387210816539</c:v>
                </c:pt>
                <c:pt idx="112">
                  <c:v>1689.502577689922</c:v>
                </c:pt>
                <c:pt idx="113">
                  <c:v>1689.4664349756947</c:v>
                </c:pt>
                <c:pt idx="114">
                  <c:v>1689.4302929389362</c:v>
                </c:pt>
                <c:pt idx="115">
                  <c:v>1689.3941515796541</c:v>
                </c:pt>
                <c:pt idx="116">
                  <c:v>1689.358010897826</c:v>
                </c:pt>
                <c:pt idx="117">
                  <c:v>1689.3218708934548</c:v>
                </c:pt>
                <c:pt idx="118">
                  <c:v>1689.28573156652</c:v>
                </c:pt>
                <c:pt idx="119">
                  <c:v>1689.2495929170066</c:v>
                </c:pt>
                <c:pt idx="120">
                  <c:v>1689.2134549449158</c:v>
                </c:pt>
                <c:pt idx="121">
                  <c:v>1689.1773176502347</c:v>
                </c:pt>
                <c:pt idx="122">
                  <c:v>1689.1411810329437</c:v>
                </c:pt>
                <c:pt idx="123">
                  <c:v>1689.1050450930354</c:v>
                </c:pt>
                <c:pt idx="124">
                  <c:v>1689.0689098304993</c:v>
                </c:pt>
                <c:pt idx="125">
                  <c:v>1689.0327752453372</c:v>
                </c:pt>
                <c:pt idx="126">
                  <c:v>1688.996641337516</c:v>
                </c:pt>
                <c:pt idx="127">
                  <c:v>1688.9605081070406</c:v>
                </c:pt>
                <c:pt idx="128">
                  <c:v>1688.9243755538912</c:v>
                </c:pt>
                <c:pt idx="129">
                  <c:v>1688.888243678074</c:v>
                </c:pt>
                <c:pt idx="130">
                  <c:v>1688.8521124795536</c:v>
                </c:pt>
                <c:pt idx="131">
                  <c:v>1688.8159819583327</c:v>
                </c:pt>
                <c:pt idx="132">
                  <c:v>1688.7798521144023</c:v>
                </c:pt>
                <c:pt idx="133">
                  <c:v>1688.7437229477505</c:v>
                </c:pt>
                <c:pt idx="134">
                  <c:v>1688.7075944583642</c:v>
                </c:pt>
                <c:pt idx="135">
                  <c:v>1688.671466646227</c:v>
                </c:pt>
                <c:pt idx="136">
                  <c:v>1688.6353395113356</c:v>
                </c:pt>
                <c:pt idx="137">
                  <c:v>1688.5992130536888</c:v>
                </c:pt>
                <c:pt idx="138">
                  <c:v>1688.5630872732524</c:v>
                </c:pt>
                <c:pt idx="139">
                  <c:v>1688.5269621700324</c:v>
                </c:pt>
                <c:pt idx="140">
                  <c:v>1688.4908377440108</c:v>
                </c:pt>
                <c:pt idx="141">
                  <c:v>1688.4547139951892</c:v>
                </c:pt>
                <c:pt idx="142">
                  <c:v>1688.4185909235393</c:v>
                </c:pt>
                <c:pt idx="143">
                  <c:v>1688.3824685290554</c:v>
                </c:pt>
                <c:pt idx="144">
                  <c:v>1688.346346811734</c:v>
                </c:pt>
                <c:pt idx="145">
                  <c:v>1688.3102257715566</c:v>
                </c:pt>
                <c:pt idx="146">
                  <c:v>1688.274105408527</c:v>
                </c:pt>
                <c:pt idx="147">
                  <c:v>1688.237985722611</c:v>
                </c:pt>
                <c:pt idx="148">
                  <c:v>1688.2018667138166</c:v>
                </c:pt>
                <c:pt idx="149">
                  <c:v>1688.1657483821284</c:v>
                </c:pt>
                <c:pt idx="150">
                  <c:v>1688.1296307275256</c:v>
                </c:pt>
                <c:pt idx="151">
                  <c:v>1688.0935137500103</c:v>
                </c:pt>
                <c:pt idx="152">
                  <c:v>1688.057397449564</c:v>
                </c:pt>
                <c:pt idx="153">
                  <c:v>1688.0212818261887</c:v>
                </c:pt>
                <c:pt idx="154">
                  <c:v>1687.9851668798526</c:v>
                </c:pt>
                <c:pt idx="155">
                  <c:v>1687.9490526105562</c:v>
                </c:pt>
                <c:pt idx="156">
                  <c:v>1687.9129390182936</c:v>
                </c:pt>
                <c:pt idx="157">
                  <c:v>1687.8768261030436</c:v>
                </c:pt>
                <c:pt idx="158">
                  <c:v>1687.840713864814</c:v>
                </c:pt>
                <c:pt idx="159">
                  <c:v>1687.804602303569</c:v>
                </c:pt>
                <c:pt idx="160">
                  <c:v>1687.768491419313</c:v>
                </c:pt>
                <c:pt idx="161">
                  <c:v>1687.7323812120296</c:v>
                </c:pt>
                <c:pt idx="162">
                  <c:v>1687.6962716817177</c:v>
                </c:pt>
                <c:pt idx="163">
                  <c:v>1687.6601628283547</c:v>
                </c:pt>
                <c:pt idx="164">
                  <c:v>1687.6240546519316</c:v>
                </c:pt>
                <c:pt idx="165">
                  <c:v>1687.5879471524518</c:v>
                </c:pt>
                <c:pt idx="166">
                  <c:v>1687.551840329879</c:v>
                </c:pt>
                <c:pt idx="167">
                  <c:v>1687.5157341842228</c:v>
                </c:pt>
                <c:pt idx="168">
                  <c:v>1687.4796287154634</c:v>
                </c:pt>
                <c:pt idx="169">
                  <c:v>1687.4435239235906</c:v>
                </c:pt>
                <c:pt idx="170">
                  <c:v>1687.4074198086078</c:v>
                </c:pt>
                <c:pt idx="171">
                  <c:v>1687.3713163704829</c:v>
                </c:pt>
                <c:pt idx="172">
                  <c:v>1687.3352136092165</c:v>
                </c:pt>
                <c:pt idx="173">
                  <c:v>1687.2991115247937</c:v>
                </c:pt>
                <c:pt idx="174">
                  <c:v>1687.2630101172158</c:v>
                </c:pt>
                <c:pt idx="175">
                  <c:v>1687.2269093864504</c:v>
                </c:pt>
                <c:pt idx="176">
                  <c:v>1687.1908093325</c:v>
                </c:pt>
                <c:pt idx="177">
                  <c:v>1687.154709955355</c:v>
                </c:pt>
                <c:pt idx="178">
                  <c:v>1687.1186112550058</c:v>
                </c:pt>
                <c:pt idx="179">
                  <c:v>1687.0825132314333</c:v>
                </c:pt>
                <c:pt idx="180">
                  <c:v>1687.04641588463</c:v>
                </c:pt>
                <c:pt idx="181">
                  <c:v>1687.0103192145948</c:v>
                </c:pt>
                <c:pt idx="182">
                  <c:v>1686.9742232212975</c:v>
                </c:pt>
                <c:pt idx="183">
                  <c:v>1686.9381279047398</c:v>
                </c:pt>
                <c:pt idx="184">
                  <c:v>1686.9020332649127</c:v>
                </c:pt>
                <c:pt idx="185">
                  <c:v>1686.865939301797</c:v>
                </c:pt>
                <c:pt idx="186">
                  <c:v>1686.8298460154003</c:v>
                </c:pt>
                <c:pt idx="187">
                  <c:v>1686.7937534056853</c:v>
                </c:pt>
                <c:pt idx="188">
                  <c:v>1686.7576614726563</c:v>
                </c:pt>
                <c:pt idx="189">
                  <c:v>1686.7215702163046</c:v>
                </c:pt>
                <c:pt idx="190">
                  <c:v>1686.6854796366197</c:v>
                </c:pt>
                <c:pt idx="191">
                  <c:v>1686.6493897335808</c:v>
                </c:pt>
                <c:pt idx="192">
                  <c:v>1686.6133005071808</c:v>
                </c:pt>
                <c:pt idx="193">
                  <c:v>1686.5772119574149</c:v>
                </c:pt>
                <c:pt idx="194">
                  <c:v>1686.5411240842711</c:v>
                </c:pt>
                <c:pt idx="195">
                  <c:v>1686.5050368877305</c:v>
                </c:pt>
                <c:pt idx="196">
                  <c:v>1686.46895036779</c:v>
                </c:pt>
                <c:pt idx="197">
                  <c:v>1686.4328645244361</c:v>
                </c:pt>
                <c:pt idx="198">
                  <c:v>1686.3967793576676</c:v>
                </c:pt>
                <c:pt idx="199">
                  <c:v>1686.3606948674544</c:v>
                </c:pt>
                <c:pt idx="200">
                  <c:v>1686.3246110537996</c:v>
                </c:pt>
                <c:pt idx="201">
                  <c:v>1686.2885279166842</c:v>
                </c:pt>
                <c:pt idx="202">
                  <c:v>1686.2524454561035</c:v>
                </c:pt>
                <c:pt idx="203">
                  <c:v>1686.2163636720559</c:v>
                </c:pt>
                <c:pt idx="204">
                  <c:v>1686.1802825645104</c:v>
                </c:pt>
                <c:pt idx="205">
                  <c:v>1647.8705263539482</c:v>
                </c:pt>
                <c:pt idx="206">
                  <c:v>1610.3257441856413</c:v>
                </c:pt>
                <c:pt idx="207">
                  <c:v>1573.532925618183</c:v>
                </c:pt>
                <c:pt idx="208">
                  <c:v>1537.4792388628089</c:v>
                </c:pt>
                <c:pt idx="209">
                  <c:v>1502.1520290142341</c:v>
                </c:pt>
                <c:pt idx="210">
                  <c:v>1467.538816290086</c:v>
                </c:pt>
                <c:pt idx="211">
                  <c:v>1433.6272942787734</c:v>
                </c:pt>
                <c:pt idx="212">
                  <c:v>1400.405328196</c:v>
                </c:pt>
                <c:pt idx="213">
                  <c:v>1367.860953149935</c:v>
                </c:pt>
                <c:pt idx="214">
                  <c:v>1335.9823724150174</c:v>
                </c:pt>
                <c:pt idx="215">
                  <c:v>1302.5410658227368</c:v>
                </c:pt>
                <c:pt idx="216">
                  <c:v>1269.8371193738978</c:v>
                </c:pt>
                <c:pt idx="217">
                  <c:v>1237.8566386850796</c:v>
                </c:pt>
                <c:pt idx="218">
                  <c:v>1206.5859419730225</c:v>
                </c:pt>
                <c:pt idx="219">
                  <c:v>1176.0115576781825</c:v>
                </c:pt>
                <c:pt idx="220">
                  <c:v>1146.1202221018602</c:v>
                </c:pt>
                <c:pt idx="221">
                  <c:v>1116.898877057169</c:v>
                </c:pt>
                <c:pt idx="222">
                  <c:v>1088.3346675337348</c:v>
                </c:pt>
                <c:pt idx="223">
                  <c:v>1060.4149393763</c:v>
                </c:pt>
                <c:pt idx="224">
                  <c:v>1033.1272369773121</c:v>
                </c:pt>
              </c:numCache>
            </c:numRef>
          </c:yVal>
          <c:smooth val="1"/>
        </c:ser>
        <c:ser>
          <c:idx val="1"/>
          <c:order val="3"/>
          <c:tx>
            <c:v>rozhranní vrstev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Vypocty!$B$4:$IV$4</c:f>
              <c:numCache>
                <c:ptCount val="255"/>
                <c:pt idx="0">
                  <c:v>-0.01</c:v>
                </c:pt>
                <c:pt idx="1">
                  <c:v>0</c:v>
                </c:pt>
                <c:pt idx="2">
                  <c:v>1E-05</c:v>
                </c:pt>
                <c:pt idx="3">
                  <c:v>2E-05</c:v>
                </c:pt>
                <c:pt idx="4">
                  <c:v>3E-05</c:v>
                </c:pt>
                <c:pt idx="5">
                  <c:v>4E-05</c:v>
                </c:pt>
                <c:pt idx="6">
                  <c:v>5E-05</c:v>
                </c:pt>
                <c:pt idx="7">
                  <c:v>6E-05</c:v>
                </c:pt>
                <c:pt idx="8">
                  <c:v>7.000000000000001E-05</c:v>
                </c:pt>
                <c:pt idx="9">
                  <c:v>8E-05</c:v>
                </c:pt>
                <c:pt idx="10">
                  <c:v>9E-05</c:v>
                </c:pt>
                <c:pt idx="11">
                  <c:v>0.0001</c:v>
                </c:pt>
                <c:pt idx="12">
                  <c:v>0.00046</c:v>
                </c:pt>
                <c:pt idx="13">
                  <c:v>0.00082</c:v>
                </c:pt>
                <c:pt idx="14">
                  <c:v>0.00118</c:v>
                </c:pt>
                <c:pt idx="15">
                  <c:v>0.0015400000000000001</c:v>
                </c:pt>
                <c:pt idx="16">
                  <c:v>0.0019000000000000002</c:v>
                </c:pt>
                <c:pt idx="17">
                  <c:v>0.0022600000000000003</c:v>
                </c:pt>
                <c:pt idx="18">
                  <c:v>0.0026200000000000004</c:v>
                </c:pt>
                <c:pt idx="19">
                  <c:v>0.0029800000000000004</c:v>
                </c:pt>
                <c:pt idx="20">
                  <c:v>0.0033400000000000005</c:v>
                </c:pt>
                <c:pt idx="21">
                  <c:v>0.0037000000000000006</c:v>
                </c:pt>
                <c:pt idx="22">
                  <c:v>0.005540000000000001</c:v>
                </c:pt>
                <c:pt idx="23">
                  <c:v>0.00738</c:v>
                </c:pt>
                <c:pt idx="24">
                  <c:v>0.00922</c:v>
                </c:pt>
                <c:pt idx="25">
                  <c:v>0.01106</c:v>
                </c:pt>
                <c:pt idx="26">
                  <c:v>0.0129</c:v>
                </c:pt>
                <c:pt idx="27">
                  <c:v>0.01474</c:v>
                </c:pt>
                <c:pt idx="28">
                  <c:v>0.01658</c:v>
                </c:pt>
                <c:pt idx="29">
                  <c:v>0.018420000000000002</c:v>
                </c:pt>
                <c:pt idx="30">
                  <c:v>0.020260000000000004</c:v>
                </c:pt>
                <c:pt idx="31">
                  <c:v>0.022100000000000005</c:v>
                </c:pt>
                <c:pt idx="32">
                  <c:v>0.022120000000000004</c:v>
                </c:pt>
                <c:pt idx="33">
                  <c:v>0.022140000000000003</c:v>
                </c:pt>
                <c:pt idx="34">
                  <c:v>0.022160000000000003</c:v>
                </c:pt>
                <c:pt idx="35">
                  <c:v>0.022180000000000002</c:v>
                </c:pt>
                <c:pt idx="36">
                  <c:v>0.0222</c:v>
                </c:pt>
                <c:pt idx="37">
                  <c:v>0.02222</c:v>
                </c:pt>
                <c:pt idx="38">
                  <c:v>0.02224</c:v>
                </c:pt>
                <c:pt idx="39">
                  <c:v>0.02226</c:v>
                </c:pt>
                <c:pt idx="40">
                  <c:v>0.022279999999999998</c:v>
                </c:pt>
                <c:pt idx="41">
                  <c:v>0.022299999999999997</c:v>
                </c:pt>
                <c:pt idx="42">
                  <c:v>0.032299999999999995</c:v>
                </c:pt>
                <c:pt idx="43">
                  <c:v>0.0423</c:v>
                </c:pt>
                <c:pt idx="44">
                  <c:v>0.0523</c:v>
                </c:pt>
                <c:pt idx="45">
                  <c:v>0.0623</c:v>
                </c:pt>
                <c:pt idx="46">
                  <c:v>0.0723</c:v>
                </c:pt>
                <c:pt idx="47">
                  <c:v>0.0823</c:v>
                </c:pt>
                <c:pt idx="48">
                  <c:v>0.0923</c:v>
                </c:pt>
                <c:pt idx="49">
                  <c:v>0.10229999999999999</c:v>
                </c:pt>
                <c:pt idx="50">
                  <c:v>0.11229999999999998</c:v>
                </c:pt>
                <c:pt idx="51">
                  <c:v>0.12229999999999998</c:v>
                </c:pt>
                <c:pt idx="52">
                  <c:v>0.13429999999999997</c:v>
                </c:pt>
                <c:pt idx="53">
                  <c:v>0.14629999999999999</c:v>
                </c:pt>
                <c:pt idx="54">
                  <c:v>0.1583</c:v>
                </c:pt>
                <c:pt idx="55">
                  <c:v>0.1703</c:v>
                </c:pt>
                <c:pt idx="56">
                  <c:v>0.18230000000000002</c:v>
                </c:pt>
                <c:pt idx="57">
                  <c:v>0.19430000000000003</c:v>
                </c:pt>
                <c:pt idx="58">
                  <c:v>0.20630000000000004</c:v>
                </c:pt>
                <c:pt idx="59">
                  <c:v>0.21830000000000005</c:v>
                </c:pt>
                <c:pt idx="60">
                  <c:v>0.23030000000000006</c:v>
                </c:pt>
                <c:pt idx="61">
                  <c:v>0.24230000000000007</c:v>
                </c:pt>
                <c:pt idx="62">
                  <c:v>0.2423279720279721</c:v>
                </c:pt>
                <c:pt idx="63">
                  <c:v>0.24235594405594413</c:v>
                </c:pt>
                <c:pt idx="64">
                  <c:v>0.24238391608391616</c:v>
                </c:pt>
                <c:pt idx="65">
                  <c:v>0.24241188811188819</c:v>
                </c:pt>
                <c:pt idx="66">
                  <c:v>0.2424398601398602</c:v>
                </c:pt>
                <c:pt idx="67">
                  <c:v>0.24246783216783224</c:v>
                </c:pt>
                <c:pt idx="68">
                  <c:v>0.24249580419580427</c:v>
                </c:pt>
                <c:pt idx="69">
                  <c:v>0.2425237762237763</c:v>
                </c:pt>
                <c:pt idx="70">
                  <c:v>0.24255174825174833</c:v>
                </c:pt>
                <c:pt idx="71">
                  <c:v>0.24257972027972036</c:v>
                </c:pt>
                <c:pt idx="72">
                  <c:v>0.24260769230769239</c:v>
                </c:pt>
                <c:pt idx="73">
                  <c:v>0.2426356643356644</c:v>
                </c:pt>
                <c:pt idx="74">
                  <c:v>0.24266363636363644</c:v>
                </c:pt>
                <c:pt idx="75">
                  <c:v>0.24269160839160847</c:v>
                </c:pt>
                <c:pt idx="76">
                  <c:v>0.2427195804195805</c:v>
                </c:pt>
                <c:pt idx="77">
                  <c:v>0.24274755244755253</c:v>
                </c:pt>
                <c:pt idx="78">
                  <c:v>0.24277552447552456</c:v>
                </c:pt>
                <c:pt idx="79">
                  <c:v>0.24280349650349659</c:v>
                </c:pt>
                <c:pt idx="80">
                  <c:v>0.24283146853146861</c:v>
                </c:pt>
                <c:pt idx="81">
                  <c:v>0.24285944055944064</c:v>
                </c:pt>
                <c:pt idx="82">
                  <c:v>0.24288741258741267</c:v>
                </c:pt>
                <c:pt idx="83">
                  <c:v>0.2429153846153847</c:v>
                </c:pt>
                <c:pt idx="84">
                  <c:v>0.24294335664335673</c:v>
                </c:pt>
                <c:pt idx="85">
                  <c:v>0.24297132867132876</c:v>
                </c:pt>
                <c:pt idx="86">
                  <c:v>0.24299930069930079</c:v>
                </c:pt>
                <c:pt idx="87">
                  <c:v>0.24302727272727281</c:v>
                </c:pt>
                <c:pt idx="88">
                  <c:v>0.24305524475524484</c:v>
                </c:pt>
                <c:pt idx="89">
                  <c:v>0.24308321678321687</c:v>
                </c:pt>
                <c:pt idx="90">
                  <c:v>0.2431111888111889</c:v>
                </c:pt>
                <c:pt idx="91">
                  <c:v>0.24313916083916093</c:v>
                </c:pt>
                <c:pt idx="92">
                  <c:v>0.24316713286713296</c:v>
                </c:pt>
                <c:pt idx="93">
                  <c:v>0.24319510489510499</c:v>
                </c:pt>
                <c:pt idx="94">
                  <c:v>0.24322307692307701</c:v>
                </c:pt>
                <c:pt idx="95">
                  <c:v>0.24325104895104904</c:v>
                </c:pt>
                <c:pt idx="96">
                  <c:v>0.24327902097902107</c:v>
                </c:pt>
                <c:pt idx="97">
                  <c:v>0.2433069930069931</c:v>
                </c:pt>
                <c:pt idx="98">
                  <c:v>0.24333496503496513</c:v>
                </c:pt>
                <c:pt idx="99">
                  <c:v>0.24336293706293716</c:v>
                </c:pt>
                <c:pt idx="100">
                  <c:v>0.24339090909090919</c:v>
                </c:pt>
                <c:pt idx="101">
                  <c:v>0.24341888111888121</c:v>
                </c:pt>
                <c:pt idx="102">
                  <c:v>0.24344685314685324</c:v>
                </c:pt>
                <c:pt idx="103">
                  <c:v>0.24347482517482527</c:v>
                </c:pt>
                <c:pt idx="104">
                  <c:v>0.2435027972027973</c:v>
                </c:pt>
                <c:pt idx="105">
                  <c:v>0.24353076923076933</c:v>
                </c:pt>
                <c:pt idx="106">
                  <c:v>0.24355874125874136</c:v>
                </c:pt>
                <c:pt idx="107">
                  <c:v>0.24358671328671339</c:v>
                </c:pt>
                <c:pt idx="108">
                  <c:v>0.24361468531468541</c:v>
                </c:pt>
                <c:pt idx="109">
                  <c:v>0.24364265734265744</c:v>
                </c:pt>
                <c:pt idx="110">
                  <c:v>0.24367062937062947</c:v>
                </c:pt>
                <c:pt idx="111">
                  <c:v>0.2436986013986015</c:v>
                </c:pt>
                <c:pt idx="112">
                  <c:v>0.24372657342657353</c:v>
                </c:pt>
                <c:pt idx="113">
                  <c:v>0.24375454545454556</c:v>
                </c:pt>
                <c:pt idx="114">
                  <c:v>0.24378251748251759</c:v>
                </c:pt>
                <c:pt idx="115">
                  <c:v>0.24381048951048961</c:v>
                </c:pt>
                <c:pt idx="116">
                  <c:v>0.24383846153846164</c:v>
                </c:pt>
                <c:pt idx="117">
                  <c:v>0.24386643356643367</c:v>
                </c:pt>
                <c:pt idx="118">
                  <c:v>0.2438944055944057</c:v>
                </c:pt>
                <c:pt idx="119">
                  <c:v>0.24392237762237773</c:v>
                </c:pt>
                <c:pt idx="120">
                  <c:v>0.24395034965034976</c:v>
                </c:pt>
                <c:pt idx="121">
                  <c:v>0.24397832167832179</c:v>
                </c:pt>
                <c:pt idx="122">
                  <c:v>0.24400629370629381</c:v>
                </c:pt>
                <c:pt idx="123">
                  <c:v>0.24403426573426584</c:v>
                </c:pt>
                <c:pt idx="124">
                  <c:v>0.24406223776223787</c:v>
                </c:pt>
                <c:pt idx="125">
                  <c:v>0.2440902097902099</c:v>
                </c:pt>
                <c:pt idx="126">
                  <c:v>0.24411818181818193</c:v>
                </c:pt>
                <c:pt idx="127">
                  <c:v>0.24414615384615396</c:v>
                </c:pt>
                <c:pt idx="128">
                  <c:v>0.24417412587412599</c:v>
                </c:pt>
                <c:pt idx="129">
                  <c:v>0.24420209790209801</c:v>
                </c:pt>
                <c:pt idx="130">
                  <c:v>0.24423006993007004</c:v>
                </c:pt>
                <c:pt idx="131">
                  <c:v>0.24425804195804207</c:v>
                </c:pt>
                <c:pt idx="132">
                  <c:v>0.2442860139860141</c:v>
                </c:pt>
                <c:pt idx="133">
                  <c:v>0.24431398601398613</c:v>
                </c:pt>
                <c:pt idx="134">
                  <c:v>0.24434195804195816</c:v>
                </c:pt>
                <c:pt idx="135">
                  <c:v>0.24436993006993019</c:v>
                </c:pt>
                <c:pt idx="136">
                  <c:v>0.24439790209790221</c:v>
                </c:pt>
                <c:pt idx="137">
                  <c:v>0.24442587412587424</c:v>
                </c:pt>
                <c:pt idx="138">
                  <c:v>0.24445384615384627</c:v>
                </c:pt>
                <c:pt idx="139">
                  <c:v>0.2444818181818183</c:v>
                </c:pt>
                <c:pt idx="140">
                  <c:v>0.24450979020979033</c:v>
                </c:pt>
                <c:pt idx="141">
                  <c:v>0.24453776223776236</c:v>
                </c:pt>
                <c:pt idx="142">
                  <c:v>0.24456573426573439</c:v>
                </c:pt>
                <c:pt idx="143">
                  <c:v>0.24459370629370641</c:v>
                </c:pt>
                <c:pt idx="144">
                  <c:v>0.24462167832167844</c:v>
                </c:pt>
                <c:pt idx="145">
                  <c:v>0.24464965034965047</c:v>
                </c:pt>
                <c:pt idx="146">
                  <c:v>0.2446776223776225</c:v>
                </c:pt>
                <c:pt idx="147">
                  <c:v>0.24470559440559453</c:v>
                </c:pt>
                <c:pt idx="148">
                  <c:v>0.24473356643356656</c:v>
                </c:pt>
                <c:pt idx="149">
                  <c:v>0.24476153846153859</c:v>
                </c:pt>
                <c:pt idx="150">
                  <c:v>0.24478951048951061</c:v>
                </c:pt>
                <c:pt idx="151">
                  <c:v>0.24481748251748264</c:v>
                </c:pt>
                <c:pt idx="152">
                  <c:v>0.24484545454545467</c:v>
                </c:pt>
                <c:pt idx="153">
                  <c:v>0.2448734265734267</c:v>
                </c:pt>
                <c:pt idx="154">
                  <c:v>0.24490139860139873</c:v>
                </c:pt>
                <c:pt idx="155">
                  <c:v>0.24492937062937076</c:v>
                </c:pt>
                <c:pt idx="156">
                  <c:v>0.24495734265734279</c:v>
                </c:pt>
                <c:pt idx="157">
                  <c:v>0.24498531468531481</c:v>
                </c:pt>
                <c:pt idx="158">
                  <c:v>0.24501328671328684</c:v>
                </c:pt>
                <c:pt idx="159">
                  <c:v>0.24504125874125887</c:v>
                </c:pt>
                <c:pt idx="160">
                  <c:v>0.2450692307692309</c:v>
                </c:pt>
                <c:pt idx="161">
                  <c:v>0.24509720279720293</c:v>
                </c:pt>
                <c:pt idx="162">
                  <c:v>0.24512517482517496</c:v>
                </c:pt>
                <c:pt idx="163">
                  <c:v>0.24515314685314699</c:v>
                </c:pt>
                <c:pt idx="164">
                  <c:v>0.24518111888111901</c:v>
                </c:pt>
                <c:pt idx="165">
                  <c:v>0.24520909090909104</c:v>
                </c:pt>
                <c:pt idx="166">
                  <c:v>0.24523706293706307</c:v>
                </c:pt>
                <c:pt idx="167">
                  <c:v>0.2452650349650351</c:v>
                </c:pt>
                <c:pt idx="168">
                  <c:v>0.24529300699300713</c:v>
                </c:pt>
                <c:pt idx="169">
                  <c:v>0.24532097902097916</c:v>
                </c:pt>
                <c:pt idx="170">
                  <c:v>0.24534895104895119</c:v>
                </c:pt>
                <c:pt idx="171">
                  <c:v>0.24537692307692321</c:v>
                </c:pt>
                <c:pt idx="172">
                  <c:v>0.24540489510489524</c:v>
                </c:pt>
                <c:pt idx="173">
                  <c:v>0.24543286713286727</c:v>
                </c:pt>
                <c:pt idx="174">
                  <c:v>0.2454608391608393</c:v>
                </c:pt>
                <c:pt idx="175">
                  <c:v>0.24548881118881133</c:v>
                </c:pt>
                <c:pt idx="176">
                  <c:v>0.24551678321678336</c:v>
                </c:pt>
                <c:pt idx="177">
                  <c:v>0.24554475524475539</c:v>
                </c:pt>
                <c:pt idx="178">
                  <c:v>0.24557272727272741</c:v>
                </c:pt>
                <c:pt idx="179">
                  <c:v>0.24560069930069944</c:v>
                </c:pt>
                <c:pt idx="180">
                  <c:v>0.24562867132867147</c:v>
                </c:pt>
                <c:pt idx="181">
                  <c:v>0.2456566433566435</c:v>
                </c:pt>
                <c:pt idx="182">
                  <c:v>0.24568461538461553</c:v>
                </c:pt>
                <c:pt idx="183">
                  <c:v>0.24571258741258756</c:v>
                </c:pt>
                <c:pt idx="184">
                  <c:v>0.24574055944055959</c:v>
                </c:pt>
                <c:pt idx="185">
                  <c:v>0.24576853146853161</c:v>
                </c:pt>
                <c:pt idx="186">
                  <c:v>0.24579650349650364</c:v>
                </c:pt>
                <c:pt idx="187">
                  <c:v>0.24582447552447567</c:v>
                </c:pt>
                <c:pt idx="188">
                  <c:v>0.2458524475524477</c:v>
                </c:pt>
                <c:pt idx="189">
                  <c:v>0.24588041958041973</c:v>
                </c:pt>
                <c:pt idx="190">
                  <c:v>0.24590839160839176</c:v>
                </c:pt>
                <c:pt idx="191">
                  <c:v>0.2459363636363638</c:v>
                </c:pt>
                <c:pt idx="192">
                  <c:v>0.24596433566433581</c:v>
                </c:pt>
                <c:pt idx="193">
                  <c:v>0.24599230769230784</c:v>
                </c:pt>
                <c:pt idx="194">
                  <c:v>0.24602027972027987</c:v>
                </c:pt>
                <c:pt idx="195">
                  <c:v>0.2460482517482519</c:v>
                </c:pt>
                <c:pt idx="196">
                  <c:v>0.24607622377622393</c:v>
                </c:pt>
                <c:pt idx="197">
                  <c:v>0.24610419580419596</c:v>
                </c:pt>
                <c:pt idx="198">
                  <c:v>0.246132167832168</c:v>
                </c:pt>
                <c:pt idx="199">
                  <c:v>0.24616013986014001</c:v>
                </c:pt>
                <c:pt idx="200">
                  <c:v>0.24618811188811204</c:v>
                </c:pt>
                <c:pt idx="201">
                  <c:v>0.24621608391608407</c:v>
                </c:pt>
                <c:pt idx="202">
                  <c:v>0.2462440559440561</c:v>
                </c:pt>
                <c:pt idx="203">
                  <c:v>0.24627202797202813</c:v>
                </c:pt>
                <c:pt idx="204">
                  <c:v>0.24630000000000016</c:v>
                </c:pt>
                <c:pt idx="205">
                  <c:v>0.27630000000000016</c:v>
                </c:pt>
                <c:pt idx="206">
                  <c:v>0.3063000000000001</c:v>
                </c:pt>
                <c:pt idx="207">
                  <c:v>0.33630000000000015</c:v>
                </c:pt>
                <c:pt idx="208">
                  <c:v>0.3663000000000002</c:v>
                </c:pt>
                <c:pt idx="209">
                  <c:v>0.3963000000000002</c:v>
                </c:pt>
                <c:pt idx="210">
                  <c:v>0.42630000000000023</c:v>
                </c:pt>
                <c:pt idx="211">
                  <c:v>0.45630000000000026</c:v>
                </c:pt>
                <c:pt idx="212">
                  <c:v>0.4863000000000003</c:v>
                </c:pt>
                <c:pt idx="213">
                  <c:v>0.5163000000000003</c:v>
                </c:pt>
                <c:pt idx="214">
                  <c:v>0.5463000000000003</c:v>
                </c:pt>
                <c:pt idx="215">
                  <c:v>0.5683000000000004</c:v>
                </c:pt>
                <c:pt idx="216">
                  <c:v>0.5903000000000004</c:v>
                </c:pt>
                <c:pt idx="217">
                  <c:v>0.6123000000000004</c:v>
                </c:pt>
                <c:pt idx="218">
                  <c:v>0.6343000000000004</c:v>
                </c:pt>
                <c:pt idx="219">
                  <c:v>0.6563000000000004</c:v>
                </c:pt>
                <c:pt idx="220">
                  <c:v>0.6783000000000005</c:v>
                </c:pt>
                <c:pt idx="221">
                  <c:v>0.7003000000000005</c:v>
                </c:pt>
                <c:pt idx="222">
                  <c:v>0.7223000000000005</c:v>
                </c:pt>
                <c:pt idx="223">
                  <c:v>0.7443000000000005</c:v>
                </c:pt>
                <c:pt idx="224">
                  <c:v>0.7663000000000005</c:v>
                </c:pt>
              </c:numCache>
            </c:numRef>
          </c:xVal>
          <c:yVal>
            <c:numRef>
              <c:f>Vypocty!$B$25:$IV$25</c:f>
              <c:numCache>
                <c:ptCount val="255"/>
                <c:pt idx="0">
                  <c:v>100000</c:v>
                </c:pt>
                <c:pt idx="1">
                  <c:v>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0</c:v>
                </c:pt>
                <c:pt idx="12">
                  <c:v>100000</c:v>
                </c:pt>
                <c:pt idx="13">
                  <c:v>100000</c:v>
                </c:pt>
                <c:pt idx="14">
                  <c:v>100000</c:v>
                </c:pt>
                <c:pt idx="15">
                  <c:v>100000</c:v>
                </c:pt>
                <c:pt idx="16">
                  <c:v>100000</c:v>
                </c:pt>
                <c:pt idx="17">
                  <c:v>100000</c:v>
                </c:pt>
                <c:pt idx="18">
                  <c:v>100000</c:v>
                </c:pt>
                <c:pt idx="19">
                  <c:v>100000</c:v>
                </c:pt>
                <c:pt idx="20">
                  <c:v>100000</c:v>
                </c:pt>
                <c:pt idx="21">
                  <c:v>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0</c:v>
                </c:pt>
                <c:pt idx="32">
                  <c:v>100000</c:v>
                </c:pt>
                <c:pt idx="33">
                  <c:v>100000</c:v>
                </c:pt>
                <c:pt idx="34">
                  <c:v>100000</c:v>
                </c:pt>
                <c:pt idx="35">
                  <c:v>100000</c:v>
                </c:pt>
                <c:pt idx="36">
                  <c:v>100000</c:v>
                </c:pt>
                <c:pt idx="37">
                  <c:v>100000</c:v>
                </c:pt>
                <c:pt idx="38">
                  <c:v>100000</c:v>
                </c:pt>
                <c:pt idx="39">
                  <c:v>100000</c:v>
                </c:pt>
                <c:pt idx="40">
                  <c:v>100000</c:v>
                </c:pt>
                <c:pt idx="41">
                  <c:v>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0</c:v>
                </c:pt>
                <c:pt idx="52">
                  <c:v>100000</c:v>
                </c:pt>
                <c:pt idx="53">
                  <c:v>100000</c:v>
                </c:pt>
                <c:pt idx="54">
                  <c:v>100000</c:v>
                </c:pt>
                <c:pt idx="55">
                  <c:v>100000</c:v>
                </c:pt>
                <c:pt idx="56">
                  <c:v>100000</c:v>
                </c:pt>
                <c:pt idx="57">
                  <c:v>100000</c:v>
                </c:pt>
                <c:pt idx="58">
                  <c:v>100000</c:v>
                </c:pt>
                <c:pt idx="59">
                  <c:v>100000</c:v>
                </c:pt>
                <c:pt idx="60">
                  <c:v>100000</c:v>
                </c:pt>
                <c:pt idx="61">
                  <c:v>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-100000</c:v>
                </c:pt>
                <c:pt idx="108">
                  <c:v>-100000</c:v>
                </c:pt>
                <c:pt idx="109">
                  <c:v>-100000</c:v>
                </c:pt>
                <c:pt idx="110">
                  <c:v>-100000</c:v>
                </c:pt>
                <c:pt idx="111">
                  <c:v>-100000</c:v>
                </c:pt>
                <c:pt idx="112">
                  <c:v>-100000</c:v>
                </c:pt>
                <c:pt idx="113">
                  <c:v>-100000</c:v>
                </c:pt>
                <c:pt idx="114">
                  <c:v>-100000</c:v>
                </c:pt>
                <c:pt idx="115">
                  <c:v>-100000</c:v>
                </c:pt>
                <c:pt idx="116">
                  <c:v>-100000</c:v>
                </c:pt>
                <c:pt idx="117">
                  <c:v>-100000</c:v>
                </c:pt>
                <c:pt idx="118">
                  <c:v>-100000</c:v>
                </c:pt>
                <c:pt idx="119">
                  <c:v>-100000</c:v>
                </c:pt>
                <c:pt idx="120">
                  <c:v>-100000</c:v>
                </c:pt>
                <c:pt idx="121">
                  <c:v>-100000</c:v>
                </c:pt>
                <c:pt idx="122">
                  <c:v>-100000</c:v>
                </c:pt>
                <c:pt idx="123">
                  <c:v>-100000</c:v>
                </c:pt>
                <c:pt idx="124">
                  <c:v>-100000</c:v>
                </c:pt>
                <c:pt idx="125">
                  <c:v>-100000</c:v>
                </c:pt>
                <c:pt idx="126">
                  <c:v>-100000</c:v>
                </c:pt>
                <c:pt idx="127">
                  <c:v>-100000</c:v>
                </c:pt>
                <c:pt idx="128">
                  <c:v>-100000</c:v>
                </c:pt>
                <c:pt idx="129">
                  <c:v>-100000</c:v>
                </c:pt>
                <c:pt idx="130">
                  <c:v>-100000</c:v>
                </c:pt>
                <c:pt idx="131">
                  <c:v>-100000</c:v>
                </c:pt>
                <c:pt idx="132">
                  <c:v>-100000</c:v>
                </c:pt>
                <c:pt idx="133">
                  <c:v>-100000</c:v>
                </c:pt>
                <c:pt idx="134">
                  <c:v>-100000</c:v>
                </c:pt>
                <c:pt idx="135">
                  <c:v>-100000</c:v>
                </c:pt>
                <c:pt idx="136">
                  <c:v>-100000</c:v>
                </c:pt>
                <c:pt idx="137">
                  <c:v>-100000</c:v>
                </c:pt>
                <c:pt idx="138">
                  <c:v>-100000</c:v>
                </c:pt>
                <c:pt idx="139">
                  <c:v>-100000</c:v>
                </c:pt>
                <c:pt idx="140">
                  <c:v>-100000</c:v>
                </c:pt>
                <c:pt idx="141">
                  <c:v>-100000</c:v>
                </c:pt>
                <c:pt idx="142">
                  <c:v>-100000</c:v>
                </c:pt>
                <c:pt idx="143">
                  <c:v>-100000</c:v>
                </c:pt>
                <c:pt idx="144">
                  <c:v>-100000</c:v>
                </c:pt>
                <c:pt idx="145">
                  <c:v>-100000</c:v>
                </c:pt>
                <c:pt idx="146">
                  <c:v>-100000</c:v>
                </c:pt>
                <c:pt idx="147">
                  <c:v>-100000</c:v>
                </c:pt>
                <c:pt idx="148">
                  <c:v>-100000</c:v>
                </c:pt>
                <c:pt idx="149">
                  <c:v>-100000</c:v>
                </c:pt>
                <c:pt idx="150">
                  <c:v>-100000</c:v>
                </c:pt>
                <c:pt idx="151">
                  <c:v>-100000</c:v>
                </c:pt>
                <c:pt idx="152">
                  <c:v>-100000</c:v>
                </c:pt>
                <c:pt idx="153">
                  <c:v>-100000</c:v>
                </c:pt>
                <c:pt idx="154">
                  <c:v>-100000</c:v>
                </c:pt>
                <c:pt idx="155">
                  <c:v>-100000</c:v>
                </c:pt>
                <c:pt idx="156">
                  <c:v>-100000</c:v>
                </c:pt>
                <c:pt idx="157">
                  <c:v>-100000</c:v>
                </c:pt>
                <c:pt idx="158">
                  <c:v>-100000</c:v>
                </c:pt>
                <c:pt idx="159">
                  <c:v>-100000</c:v>
                </c:pt>
                <c:pt idx="160">
                  <c:v>-100000</c:v>
                </c:pt>
                <c:pt idx="161">
                  <c:v>-100000</c:v>
                </c:pt>
                <c:pt idx="162">
                  <c:v>-100000</c:v>
                </c:pt>
                <c:pt idx="163">
                  <c:v>-100000</c:v>
                </c:pt>
                <c:pt idx="164">
                  <c:v>-100000</c:v>
                </c:pt>
                <c:pt idx="165">
                  <c:v>-100000</c:v>
                </c:pt>
                <c:pt idx="166">
                  <c:v>-100000</c:v>
                </c:pt>
                <c:pt idx="167">
                  <c:v>-100000</c:v>
                </c:pt>
                <c:pt idx="168">
                  <c:v>-100000</c:v>
                </c:pt>
                <c:pt idx="169">
                  <c:v>-100000</c:v>
                </c:pt>
                <c:pt idx="170">
                  <c:v>-100000</c:v>
                </c:pt>
                <c:pt idx="171">
                  <c:v>-100000</c:v>
                </c:pt>
                <c:pt idx="172">
                  <c:v>-100000</c:v>
                </c:pt>
                <c:pt idx="173">
                  <c:v>-100000</c:v>
                </c:pt>
                <c:pt idx="174">
                  <c:v>-100000</c:v>
                </c:pt>
                <c:pt idx="175">
                  <c:v>-100000</c:v>
                </c:pt>
                <c:pt idx="176">
                  <c:v>-100000</c:v>
                </c:pt>
                <c:pt idx="177">
                  <c:v>-100000</c:v>
                </c:pt>
                <c:pt idx="178">
                  <c:v>-100000</c:v>
                </c:pt>
                <c:pt idx="179">
                  <c:v>-100000</c:v>
                </c:pt>
                <c:pt idx="180">
                  <c:v>-100000</c:v>
                </c:pt>
                <c:pt idx="181">
                  <c:v>-100000</c:v>
                </c:pt>
                <c:pt idx="182">
                  <c:v>-100000</c:v>
                </c:pt>
                <c:pt idx="183">
                  <c:v>-100000</c:v>
                </c:pt>
                <c:pt idx="184">
                  <c:v>-100000</c:v>
                </c:pt>
                <c:pt idx="185">
                  <c:v>-100000</c:v>
                </c:pt>
                <c:pt idx="186">
                  <c:v>-100000</c:v>
                </c:pt>
                <c:pt idx="187">
                  <c:v>-100000</c:v>
                </c:pt>
                <c:pt idx="188">
                  <c:v>-100000</c:v>
                </c:pt>
                <c:pt idx="189">
                  <c:v>-100000</c:v>
                </c:pt>
                <c:pt idx="190">
                  <c:v>-100000</c:v>
                </c:pt>
                <c:pt idx="191">
                  <c:v>-100000</c:v>
                </c:pt>
                <c:pt idx="192">
                  <c:v>-100000</c:v>
                </c:pt>
                <c:pt idx="193">
                  <c:v>-100000</c:v>
                </c:pt>
                <c:pt idx="194">
                  <c:v>-100000</c:v>
                </c:pt>
                <c:pt idx="195">
                  <c:v>-100000</c:v>
                </c:pt>
                <c:pt idx="196">
                  <c:v>-100000</c:v>
                </c:pt>
                <c:pt idx="197">
                  <c:v>-100000</c:v>
                </c:pt>
                <c:pt idx="198">
                  <c:v>-100000</c:v>
                </c:pt>
                <c:pt idx="199">
                  <c:v>-100000</c:v>
                </c:pt>
                <c:pt idx="200">
                  <c:v>-100000</c:v>
                </c:pt>
                <c:pt idx="201">
                  <c:v>-100000</c:v>
                </c:pt>
                <c:pt idx="202">
                  <c:v>-100000</c:v>
                </c:pt>
                <c:pt idx="203">
                  <c:v>-100000</c:v>
                </c:pt>
                <c:pt idx="204">
                  <c:v>0</c:v>
                </c:pt>
                <c:pt idx="205">
                  <c:v>100000</c:v>
                </c:pt>
                <c:pt idx="206">
                  <c:v>100000</c:v>
                </c:pt>
                <c:pt idx="207">
                  <c:v>100000</c:v>
                </c:pt>
                <c:pt idx="208">
                  <c:v>100000</c:v>
                </c:pt>
                <c:pt idx="209">
                  <c:v>100000</c:v>
                </c:pt>
                <c:pt idx="210">
                  <c:v>100000</c:v>
                </c:pt>
                <c:pt idx="211">
                  <c:v>100000</c:v>
                </c:pt>
                <c:pt idx="212">
                  <c:v>100000</c:v>
                </c:pt>
                <c:pt idx="213">
                  <c:v>100000</c:v>
                </c:pt>
                <c:pt idx="214">
                  <c:v>0</c:v>
                </c:pt>
                <c:pt idx="215">
                  <c:v>-100000</c:v>
                </c:pt>
                <c:pt idx="216">
                  <c:v>-100000</c:v>
                </c:pt>
                <c:pt idx="217">
                  <c:v>-100000</c:v>
                </c:pt>
                <c:pt idx="218">
                  <c:v>-100000</c:v>
                </c:pt>
                <c:pt idx="219">
                  <c:v>-100000</c:v>
                </c:pt>
                <c:pt idx="220">
                  <c:v>-100000</c:v>
                </c:pt>
                <c:pt idx="221">
                  <c:v>-100000</c:v>
                </c:pt>
                <c:pt idx="222">
                  <c:v>-100000</c:v>
                </c:pt>
                <c:pt idx="223">
                  <c:v>-100000</c:v>
                </c:pt>
                <c:pt idx="224">
                  <c:v>0</c:v>
                </c:pt>
              </c:numCache>
            </c:numRef>
          </c:yVal>
          <c:smooth val="1"/>
        </c:ser>
        <c:axId val="27068957"/>
        <c:axId val="42294022"/>
      </c:scatterChart>
      <c:valAx>
        <c:axId val="4476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x (m)</a:t>
                </a:r>
              </a:p>
            </c:rich>
          </c:tx>
          <c:layout>
            <c:manualLayout>
              <c:xMode val="factor"/>
              <c:yMode val="factor"/>
              <c:x val="0.00775"/>
              <c:y val="0.1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90364"/>
        <c:crosses val="autoZero"/>
        <c:crossBetween val="midCat"/>
        <c:dispUnits/>
      </c:valAx>
      <c:valAx>
        <c:axId val="4029036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rovnovážná vlhkost </a:t>
                </a:r>
              </a:p>
            </c:rich>
          </c:tx>
          <c:layout>
            <c:manualLayout>
              <c:xMode val="factor"/>
              <c:yMode val="factor"/>
              <c:x val="0.00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6707"/>
        <c:crosses val="autoZero"/>
        <c:crossBetween val="midCat"/>
        <c:dispUnits/>
      </c:valAx>
      <c:valAx>
        <c:axId val="27068957"/>
        <c:scaling>
          <c:orientation val="minMax"/>
        </c:scaling>
        <c:axPos val="b"/>
        <c:delete val="1"/>
        <c:majorTickMark val="out"/>
        <c:minorTickMark val="none"/>
        <c:tickLblPos val="nextTo"/>
        <c:crossAx val="42294022"/>
        <c:crosses val="max"/>
        <c:crossBetween val="midCat"/>
        <c:dispUnits/>
      </c:valAx>
      <c:valAx>
        <c:axId val="4229402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tlak par (Pa)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6895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25"/>
          <c:y val="0.5275"/>
          <c:w val="0.16275"/>
          <c:h val="0.1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075"/>
          <c:w val="0.98725"/>
          <c:h val="0.95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Vypocty!$A$13</c:f>
              <c:strCache>
                <c:ptCount val="1"/>
                <c:pt idx="0">
                  <c:v> t (°C)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Vypocty!$B$4:$IV$4</c:f>
              <c:numCache>
                <c:ptCount val="255"/>
                <c:pt idx="0">
                  <c:v>-0.01</c:v>
                </c:pt>
                <c:pt idx="1">
                  <c:v>0</c:v>
                </c:pt>
                <c:pt idx="2">
                  <c:v>1E-05</c:v>
                </c:pt>
                <c:pt idx="3">
                  <c:v>2E-05</c:v>
                </c:pt>
                <c:pt idx="4">
                  <c:v>3E-05</c:v>
                </c:pt>
                <c:pt idx="5">
                  <c:v>4E-05</c:v>
                </c:pt>
                <c:pt idx="6">
                  <c:v>5E-05</c:v>
                </c:pt>
                <c:pt idx="7">
                  <c:v>6E-05</c:v>
                </c:pt>
                <c:pt idx="8">
                  <c:v>7.000000000000001E-05</c:v>
                </c:pt>
                <c:pt idx="9">
                  <c:v>8E-05</c:v>
                </c:pt>
                <c:pt idx="10">
                  <c:v>9E-05</c:v>
                </c:pt>
                <c:pt idx="11">
                  <c:v>0.0001</c:v>
                </c:pt>
                <c:pt idx="12">
                  <c:v>0.00046</c:v>
                </c:pt>
                <c:pt idx="13">
                  <c:v>0.00082</c:v>
                </c:pt>
                <c:pt idx="14">
                  <c:v>0.00118</c:v>
                </c:pt>
                <c:pt idx="15">
                  <c:v>0.0015400000000000001</c:v>
                </c:pt>
                <c:pt idx="16">
                  <c:v>0.0019000000000000002</c:v>
                </c:pt>
                <c:pt idx="17">
                  <c:v>0.0022600000000000003</c:v>
                </c:pt>
                <c:pt idx="18">
                  <c:v>0.0026200000000000004</c:v>
                </c:pt>
                <c:pt idx="19">
                  <c:v>0.0029800000000000004</c:v>
                </c:pt>
                <c:pt idx="20">
                  <c:v>0.0033400000000000005</c:v>
                </c:pt>
                <c:pt idx="21">
                  <c:v>0.0037000000000000006</c:v>
                </c:pt>
                <c:pt idx="22">
                  <c:v>0.005540000000000001</c:v>
                </c:pt>
                <c:pt idx="23">
                  <c:v>0.00738</c:v>
                </c:pt>
                <c:pt idx="24">
                  <c:v>0.00922</c:v>
                </c:pt>
                <c:pt idx="25">
                  <c:v>0.01106</c:v>
                </c:pt>
                <c:pt idx="26">
                  <c:v>0.0129</c:v>
                </c:pt>
                <c:pt idx="27">
                  <c:v>0.01474</c:v>
                </c:pt>
                <c:pt idx="28">
                  <c:v>0.01658</c:v>
                </c:pt>
                <c:pt idx="29">
                  <c:v>0.018420000000000002</c:v>
                </c:pt>
                <c:pt idx="30">
                  <c:v>0.020260000000000004</c:v>
                </c:pt>
                <c:pt idx="31">
                  <c:v>0.022100000000000005</c:v>
                </c:pt>
                <c:pt idx="32">
                  <c:v>0.022120000000000004</c:v>
                </c:pt>
                <c:pt idx="33">
                  <c:v>0.022140000000000003</c:v>
                </c:pt>
                <c:pt idx="34">
                  <c:v>0.022160000000000003</c:v>
                </c:pt>
                <c:pt idx="35">
                  <c:v>0.022180000000000002</c:v>
                </c:pt>
                <c:pt idx="36">
                  <c:v>0.0222</c:v>
                </c:pt>
                <c:pt idx="37">
                  <c:v>0.02222</c:v>
                </c:pt>
                <c:pt idx="38">
                  <c:v>0.02224</c:v>
                </c:pt>
                <c:pt idx="39">
                  <c:v>0.02226</c:v>
                </c:pt>
                <c:pt idx="40">
                  <c:v>0.022279999999999998</c:v>
                </c:pt>
                <c:pt idx="41">
                  <c:v>0.022299999999999997</c:v>
                </c:pt>
                <c:pt idx="42">
                  <c:v>0.032299999999999995</c:v>
                </c:pt>
                <c:pt idx="43">
                  <c:v>0.0423</c:v>
                </c:pt>
                <c:pt idx="44">
                  <c:v>0.0523</c:v>
                </c:pt>
                <c:pt idx="45">
                  <c:v>0.0623</c:v>
                </c:pt>
                <c:pt idx="46">
                  <c:v>0.0723</c:v>
                </c:pt>
                <c:pt idx="47">
                  <c:v>0.0823</c:v>
                </c:pt>
                <c:pt idx="48">
                  <c:v>0.0923</c:v>
                </c:pt>
                <c:pt idx="49">
                  <c:v>0.10229999999999999</c:v>
                </c:pt>
                <c:pt idx="50">
                  <c:v>0.11229999999999998</c:v>
                </c:pt>
                <c:pt idx="51">
                  <c:v>0.12229999999999998</c:v>
                </c:pt>
                <c:pt idx="52">
                  <c:v>0.13429999999999997</c:v>
                </c:pt>
                <c:pt idx="53">
                  <c:v>0.14629999999999999</c:v>
                </c:pt>
                <c:pt idx="54">
                  <c:v>0.1583</c:v>
                </c:pt>
                <c:pt idx="55">
                  <c:v>0.1703</c:v>
                </c:pt>
                <c:pt idx="56">
                  <c:v>0.18230000000000002</c:v>
                </c:pt>
                <c:pt idx="57">
                  <c:v>0.19430000000000003</c:v>
                </c:pt>
                <c:pt idx="58">
                  <c:v>0.20630000000000004</c:v>
                </c:pt>
                <c:pt idx="59">
                  <c:v>0.21830000000000005</c:v>
                </c:pt>
                <c:pt idx="60">
                  <c:v>0.23030000000000006</c:v>
                </c:pt>
                <c:pt idx="61">
                  <c:v>0.24230000000000007</c:v>
                </c:pt>
                <c:pt idx="62">
                  <c:v>0.2423279720279721</c:v>
                </c:pt>
                <c:pt idx="63">
                  <c:v>0.24235594405594413</c:v>
                </c:pt>
                <c:pt idx="64">
                  <c:v>0.24238391608391616</c:v>
                </c:pt>
                <c:pt idx="65">
                  <c:v>0.24241188811188819</c:v>
                </c:pt>
                <c:pt idx="66">
                  <c:v>0.2424398601398602</c:v>
                </c:pt>
                <c:pt idx="67">
                  <c:v>0.24246783216783224</c:v>
                </c:pt>
                <c:pt idx="68">
                  <c:v>0.24249580419580427</c:v>
                </c:pt>
                <c:pt idx="69">
                  <c:v>0.2425237762237763</c:v>
                </c:pt>
                <c:pt idx="70">
                  <c:v>0.24255174825174833</c:v>
                </c:pt>
                <c:pt idx="71">
                  <c:v>0.24257972027972036</c:v>
                </c:pt>
                <c:pt idx="72">
                  <c:v>0.24260769230769239</c:v>
                </c:pt>
                <c:pt idx="73">
                  <c:v>0.2426356643356644</c:v>
                </c:pt>
                <c:pt idx="74">
                  <c:v>0.24266363636363644</c:v>
                </c:pt>
                <c:pt idx="75">
                  <c:v>0.24269160839160847</c:v>
                </c:pt>
                <c:pt idx="76">
                  <c:v>0.2427195804195805</c:v>
                </c:pt>
                <c:pt idx="77">
                  <c:v>0.24274755244755253</c:v>
                </c:pt>
                <c:pt idx="78">
                  <c:v>0.24277552447552456</c:v>
                </c:pt>
                <c:pt idx="79">
                  <c:v>0.24280349650349659</c:v>
                </c:pt>
                <c:pt idx="80">
                  <c:v>0.24283146853146861</c:v>
                </c:pt>
                <c:pt idx="81">
                  <c:v>0.24285944055944064</c:v>
                </c:pt>
                <c:pt idx="82">
                  <c:v>0.24288741258741267</c:v>
                </c:pt>
                <c:pt idx="83">
                  <c:v>0.2429153846153847</c:v>
                </c:pt>
                <c:pt idx="84">
                  <c:v>0.24294335664335673</c:v>
                </c:pt>
                <c:pt idx="85">
                  <c:v>0.24297132867132876</c:v>
                </c:pt>
                <c:pt idx="86">
                  <c:v>0.24299930069930079</c:v>
                </c:pt>
                <c:pt idx="87">
                  <c:v>0.24302727272727281</c:v>
                </c:pt>
                <c:pt idx="88">
                  <c:v>0.24305524475524484</c:v>
                </c:pt>
                <c:pt idx="89">
                  <c:v>0.24308321678321687</c:v>
                </c:pt>
                <c:pt idx="90">
                  <c:v>0.2431111888111889</c:v>
                </c:pt>
                <c:pt idx="91">
                  <c:v>0.24313916083916093</c:v>
                </c:pt>
                <c:pt idx="92">
                  <c:v>0.24316713286713296</c:v>
                </c:pt>
                <c:pt idx="93">
                  <c:v>0.24319510489510499</c:v>
                </c:pt>
                <c:pt idx="94">
                  <c:v>0.24322307692307701</c:v>
                </c:pt>
                <c:pt idx="95">
                  <c:v>0.24325104895104904</c:v>
                </c:pt>
                <c:pt idx="96">
                  <c:v>0.24327902097902107</c:v>
                </c:pt>
                <c:pt idx="97">
                  <c:v>0.2433069930069931</c:v>
                </c:pt>
                <c:pt idx="98">
                  <c:v>0.24333496503496513</c:v>
                </c:pt>
                <c:pt idx="99">
                  <c:v>0.24336293706293716</c:v>
                </c:pt>
                <c:pt idx="100">
                  <c:v>0.24339090909090919</c:v>
                </c:pt>
                <c:pt idx="101">
                  <c:v>0.24341888111888121</c:v>
                </c:pt>
                <c:pt idx="102">
                  <c:v>0.24344685314685324</c:v>
                </c:pt>
                <c:pt idx="103">
                  <c:v>0.24347482517482527</c:v>
                </c:pt>
                <c:pt idx="104">
                  <c:v>0.2435027972027973</c:v>
                </c:pt>
                <c:pt idx="105">
                  <c:v>0.24353076923076933</c:v>
                </c:pt>
                <c:pt idx="106">
                  <c:v>0.24355874125874136</c:v>
                </c:pt>
                <c:pt idx="107">
                  <c:v>0.24358671328671339</c:v>
                </c:pt>
                <c:pt idx="108">
                  <c:v>0.24361468531468541</c:v>
                </c:pt>
                <c:pt idx="109">
                  <c:v>0.24364265734265744</c:v>
                </c:pt>
                <c:pt idx="110">
                  <c:v>0.24367062937062947</c:v>
                </c:pt>
                <c:pt idx="111">
                  <c:v>0.2436986013986015</c:v>
                </c:pt>
                <c:pt idx="112">
                  <c:v>0.24372657342657353</c:v>
                </c:pt>
                <c:pt idx="113">
                  <c:v>0.24375454545454556</c:v>
                </c:pt>
                <c:pt idx="114">
                  <c:v>0.24378251748251759</c:v>
                </c:pt>
                <c:pt idx="115">
                  <c:v>0.24381048951048961</c:v>
                </c:pt>
                <c:pt idx="116">
                  <c:v>0.24383846153846164</c:v>
                </c:pt>
                <c:pt idx="117">
                  <c:v>0.24386643356643367</c:v>
                </c:pt>
                <c:pt idx="118">
                  <c:v>0.2438944055944057</c:v>
                </c:pt>
                <c:pt idx="119">
                  <c:v>0.24392237762237773</c:v>
                </c:pt>
                <c:pt idx="120">
                  <c:v>0.24395034965034976</c:v>
                </c:pt>
                <c:pt idx="121">
                  <c:v>0.24397832167832179</c:v>
                </c:pt>
                <c:pt idx="122">
                  <c:v>0.24400629370629381</c:v>
                </c:pt>
                <c:pt idx="123">
                  <c:v>0.24403426573426584</c:v>
                </c:pt>
                <c:pt idx="124">
                  <c:v>0.24406223776223787</c:v>
                </c:pt>
                <c:pt idx="125">
                  <c:v>0.2440902097902099</c:v>
                </c:pt>
                <c:pt idx="126">
                  <c:v>0.24411818181818193</c:v>
                </c:pt>
                <c:pt idx="127">
                  <c:v>0.24414615384615396</c:v>
                </c:pt>
                <c:pt idx="128">
                  <c:v>0.24417412587412599</c:v>
                </c:pt>
                <c:pt idx="129">
                  <c:v>0.24420209790209801</c:v>
                </c:pt>
                <c:pt idx="130">
                  <c:v>0.24423006993007004</c:v>
                </c:pt>
                <c:pt idx="131">
                  <c:v>0.24425804195804207</c:v>
                </c:pt>
                <c:pt idx="132">
                  <c:v>0.2442860139860141</c:v>
                </c:pt>
                <c:pt idx="133">
                  <c:v>0.24431398601398613</c:v>
                </c:pt>
                <c:pt idx="134">
                  <c:v>0.24434195804195816</c:v>
                </c:pt>
                <c:pt idx="135">
                  <c:v>0.24436993006993019</c:v>
                </c:pt>
                <c:pt idx="136">
                  <c:v>0.24439790209790221</c:v>
                </c:pt>
                <c:pt idx="137">
                  <c:v>0.24442587412587424</c:v>
                </c:pt>
                <c:pt idx="138">
                  <c:v>0.24445384615384627</c:v>
                </c:pt>
                <c:pt idx="139">
                  <c:v>0.2444818181818183</c:v>
                </c:pt>
                <c:pt idx="140">
                  <c:v>0.24450979020979033</c:v>
                </c:pt>
                <c:pt idx="141">
                  <c:v>0.24453776223776236</c:v>
                </c:pt>
                <c:pt idx="142">
                  <c:v>0.24456573426573439</c:v>
                </c:pt>
                <c:pt idx="143">
                  <c:v>0.24459370629370641</c:v>
                </c:pt>
                <c:pt idx="144">
                  <c:v>0.24462167832167844</c:v>
                </c:pt>
                <c:pt idx="145">
                  <c:v>0.24464965034965047</c:v>
                </c:pt>
                <c:pt idx="146">
                  <c:v>0.2446776223776225</c:v>
                </c:pt>
                <c:pt idx="147">
                  <c:v>0.24470559440559453</c:v>
                </c:pt>
                <c:pt idx="148">
                  <c:v>0.24473356643356656</c:v>
                </c:pt>
                <c:pt idx="149">
                  <c:v>0.24476153846153859</c:v>
                </c:pt>
                <c:pt idx="150">
                  <c:v>0.24478951048951061</c:v>
                </c:pt>
                <c:pt idx="151">
                  <c:v>0.24481748251748264</c:v>
                </c:pt>
                <c:pt idx="152">
                  <c:v>0.24484545454545467</c:v>
                </c:pt>
                <c:pt idx="153">
                  <c:v>0.2448734265734267</c:v>
                </c:pt>
                <c:pt idx="154">
                  <c:v>0.24490139860139873</c:v>
                </c:pt>
                <c:pt idx="155">
                  <c:v>0.24492937062937076</c:v>
                </c:pt>
                <c:pt idx="156">
                  <c:v>0.24495734265734279</c:v>
                </c:pt>
                <c:pt idx="157">
                  <c:v>0.24498531468531481</c:v>
                </c:pt>
                <c:pt idx="158">
                  <c:v>0.24501328671328684</c:v>
                </c:pt>
                <c:pt idx="159">
                  <c:v>0.24504125874125887</c:v>
                </c:pt>
                <c:pt idx="160">
                  <c:v>0.2450692307692309</c:v>
                </c:pt>
                <c:pt idx="161">
                  <c:v>0.24509720279720293</c:v>
                </c:pt>
                <c:pt idx="162">
                  <c:v>0.24512517482517496</c:v>
                </c:pt>
                <c:pt idx="163">
                  <c:v>0.24515314685314699</c:v>
                </c:pt>
                <c:pt idx="164">
                  <c:v>0.24518111888111901</c:v>
                </c:pt>
                <c:pt idx="165">
                  <c:v>0.24520909090909104</c:v>
                </c:pt>
                <c:pt idx="166">
                  <c:v>0.24523706293706307</c:v>
                </c:pt>
                <c:pt idx="167">
                  <c:v>0.2452650349650351</c:v>
                </c:pt>
                <c:pt idx="168">
                  <c:v>0.24529300699300713</c:v>
                </c:pt>
                <c:pt idx="169">
                  <c:v>0.24532097902097916</c:v>
                </c:pt>
                <c:pt idx="170">
                  <c:v>0.24534895104895119</c:v>
                </c:pt>
                <c:pt idx="171">
                  <c:v>0.24537692307692321</c:v>
                </c:pt>
                <c:pt idx="172">
                  <c:v>0.24540489510489524</c:v>
                </c:pt>
                <c:pt idx="173">
                  <c:v>0.24543286713286727</c:v>
                </c:pt>
                <c:pt idx="174">
                  <c:v>0.2454608391608393</c:v>
                </c:pt>
                <c:pt idx="175">
                  <c:v>0.24548881118881133</c:v>
                </c:pt>
                <c:pt idx="176">
                  <c:v>0.24551678321678336</c:v>
                </c:pt>
                <c:pt idx="177">
                  <c:v>0.24554475524475539</c:v>
                </c:pt>
                <c:pt idx="178">
                  <c:v>0.24557272727272741</c:v>
                </c:pt>
                <c:pt idx="179">
                  <c:v>0.24560069930069944</c:v>
                </c:pt>
                <c:pt idx="180">
                  <c:v>0.24562867132867147</c:v>
                </c:pt>
                <c:pt idx="181">
                  <c:v>0.2456566433566435</c:v>
                </c:pt>
                <c:pt idx="182">
                  <c:v>0.24568461538461553</c:v>
                </c:pt>
                <c:pt idx="183">
                  <c:v>0.24571258741258756</c:v>
                </c:pt>
                <c:pt idx="184">
                  <c:v>0.24574055944055959</c:v>
                </c:pt>
                <c:pt idx="185">
                  <c:v>0.24576853146853161</c:v>
                </c:pt>
                <c:pt idx="186">
                  <c:v>0.24579650349650364</c:v>
                </c:pt>
                <c:pt idx="187">
                  <c:v>0.24582447552447567</c:v>
                </c:pt>
                <c:pt idx="188">
                  <c:v>0.2458524475524477</c:v>
                </c:pt>
                <c:pt idx="189">
                  <c:v>0.24588041958041973</c:v>
                </c:pt>
                <c:pt idx="190">
                  <c:v>0.24590839160839176</c:v>
                </c:pt>
                <c:pt idx="191">
                  <c:v>0.2459363636363638</c:v>
                </c:pt>
                <c:pt idx="192">
                  <c:v>0.24596433566433581</c:v>
                </c:pt>
                <c:pt idx="193">
                  <c:v>0.24599230769230784</c:v>
                </c:pt>
                <c:pt idx="194">
                  <c:v>0.24602027972027987</c:v>
                </c:pt>
                <c:pt idx="195">
                  <c:v>0.2460482517482519</c:v>
                </c:pt>
                <c:pt idx="196">
                  <c:v>0.24607622377622393</c:v>
                </c:pt>
                <c:pt idx="197">
                  <c:v>0.24610419580419596</c:v>
                </c:pt>
                <c:pt idx="198">
                  <c:v>0.246132167832168</c:v>
                </c:pt>
                <c:pt idx="199">
                  <c:v>0.24616013986014001</c:v>
                </c:pt>
                <c:pt idx="200">
                  <c:v>0.24618811188811204</c:v>
                </c:pt>
                <c:pt idx="201">
                  <c:v>0.24621608391608407</c:v>
                </c:pt>
                <c:pt idx="202">
                  <c:v>0.2462440559440561</c:v>
                </c:pt>
                <c:pt idx="203">
                  <c:v>0.24627202797202813</c:v>
                </c:pt>
                <c:pt idx="204">
                  <c:v>0.24630000000000016</c:v>
                </c:pt>
                <c:pt idx="205">
                  <c:v>0.27630000000000016</c:v>
                </c:pt>
                <c:pt idx="206">
                  <c:v>0.3063000000000001</c:v>
                </c:pt>
                <c:pt idx="207">
                  <c:v>0.33630000000000015</c:v>
                </c:pt>
                <c:pt idx="208">
                  <c:v>0.3663000000000002</c:v>
                </c:pt>
                <c:pt idx="209">
                  <c:v>0.3963000000000002</c:v>
                </c:pt>
                <c:pt idx="210">
                  <c:v>0.42630000000000023</c:v>
                </c:pt>
                <c:pt idx="211">
                  <c:v>0.45630000000000026</c:v>
                </c:pt>
                <c:pt idx="212">
                  <c:v>0.4863000000000003</c:v>
                </c:pt>
                <c:pt idx="213">
                  <c:v>0.5163000000000003</c:v>
                </c:pt>
                <c:pt idx="214">
                  <c:v>0.5463000000000003</c:v>
                </c:pt>
                <c:pt idx="215">
                  <c:v>0.5683000000000004</c:v>
                </c:pt>
                <c:pt idx="216">
                  <c:v>0.5903000000000004</c:v>
                </c:pt>
                <c:pt idx="217">
                  <c:v>0.6123000000000004</c:v>
                </c:pt>
                <c:pt idx="218">
                  <c:v>0.6343000000000004</c:v>
                </c:pt>
                <c:pt idx="219">
                  <c:v>0.6563000000000004</c:v>
                </c:pt>
                <c:pt idx="220">
                  <c:v>0.6783000000000005</c:v>
                </c:pt>
                <c:pt idx="221">
                  <c:v>0.7003000000000005</c:v>
                </c:pt>
                <c:pt idx="222">
                  <c:v>0.7223000000000005</c:v>
                </c:pt>
                <c:pt idx="223">
                  <c:v>0.7443000000000005</c:v>
                </c:pt>
                <c:pt idx="224">
                  <c:v>0.7663000000000005</c:v>
                </c:pt>
              </c:numCache>
            </c:numRef>
          </c:xVal>
          <c:yVal>
            <c:numRef>
              <c:f>Vypocty!$B$13:$IV$13</c:f>
              <c:numCache>
                <c:ptCount val="255"/>
                <c:pt idx="0">
                  <c:v>22.5</c:v>
                </c:pt>
                <c:pt idx="1">
                  <c:v>19.679940931223836</c:v>
                </c:pt>
                <c:pt idx="2">
                  <c:v>19.679428193211333</c:v>
                </c:pt>
                <c:pt idx="3">
                  <c:v>19.678915455198826</c:v>
                </c:pt>
                <c:pt idx="4">
                  <c:v>19.678402717186323</c:v>
                </c:pt>
                <c:pt idx="5">
                  <c:v>19.677889979173816</c:v>
                </c:pt>
                <c:pt idx="6">
                  <c:v>19.67737724116131</c:v>
                </c:pt>
                <c:pt idx="7">
                  <c:v>19.676864503148806</c:v>
                </c:pt>
                <c:pt idx="8">
                  <c:v>19.6763517651363</c:v>
                </c:pt>
                <c:pt idx="9">
                  <c:v>19.675839027123796</c:v>
                </c:pt>
                <c:pt idx="10">
                  <c:v>19.67532628911129</c:v>
                </c:pt>
                <c:pt idx="11">
                  <c:v>19.674813551098786</c:v>
                </c:pt>
                <c:pt idx="12">
                  <c:v>19.656354982648615</c:v>
                </c:pt>
                <c:pt idx="13">
                  <c:v>19.637896414198444</c:v>
                </c:pt>
                <c:pt idx="14">
                  <c:v>19.619437845748273</c:v>
                </c:pt>
                <c:pt idx="15">
                  <c:v>19.6009792772981</c:v>
                </c:pt>
                <c:pt idx="16">
                  <c:v>19.58252070884793</c:v>
                </c:pt>
                <c:pt idx="17">
                  <c:v>19.564062140397755</c:v>
                </c:pt>
                <c:pt idx="18">
                  <c:v>19.545603571947584</c:v>
                </c:pt>
                <c:pt idx="19">
                  <c:v>19.527145003497413</c:v>
                </c:pt>
                <c:pt idx="20">
                  <c:v>19.50868643504724</c:v>
                </c:pt>
                <c:pt idx="21">
                  <c:v>19.49022786659707</c:v>
                </c:pt>
                <c:pt idx="22">
                  <c:v>19.374918784673778</c:v>
                </c:pt>
                <c:pt idx="23">
                  <c:v>19.25960970275049</c:v>
                </c:pt>
                <c:pt idx="24">
                  <c:v>19.144300620827195</c:v>
                </c:pt>
                <c:pt idx="25">
                  <c:v>19.028991538903902</c:v>
                </c:pt>
                <c:pt idx="26">
                  <c:v>18.91368245698061</c:v>
                </c:pt>
                <c:pt idx="27">
                  <c:v>18.798373375057317</c:v>
                </c:pt>
                <c:pt idx="28">
                  <c:v>18.683064293134024</c:v>
                </c:pt>
                <c:pt idx="29">
                  <c:v>18.567755211210734</c:v>
                </c:pt>
                <c:pt idx="30">
                  <c:v>18.45244612928744</c:v>
                </c:pt>
                <c:pt idx="31">
                  <c:v>18.33713704736415</c:v>
                </c:pt>
                <c:pt idx="32">
                  <c:v>18.336635703529698</c:v>
                </c:pt>
                <c:pt idx="33">
                  <c:v>18.33613435969525</c:v>
                </c:pt>
                <c:pt idx="34">
                  <c:v>18.3356330158608</c:v>
                </c:pt>
                <c:pt idx="35">
                  <c:v>18.33513167202635</c:v>
                </c:pt>
                <c:pt idx="36">
                  <c:v>18.334630328191903</c:v>
                </c:pt>
                <c:pt idx="37">
                  <c:v>18.334128984357452</c:v>
                </c:pt>
                <c:pt idx="38">
                  <c:v>18.333627640523005</c:v>
                </c:pt>
                <c:pt idx="39">
                  <c:v>18.333126296688555</c:v>
                </c:pt>
                <c:pt idx="40">
                  <c:v>18.332624952854104</c:v>
                </c:pt>
                <c:pt idx="41">
                  <c:v>18.332123609019657</c:v>
                </c:pt>
                <c:pt idx="42">
                  <c:v>18.08145169179511</c:v>
                </c:pt>
                <c:pt idx="43">
                  <c:v>17.830779774570562</c:v>
                </c:pt>
                <c:pt idx="44">
                  <c:v>17.580107857346015</c:v>
                </c:pt>
                <c:pt idx="45">
                  <c:v>17.329435940121467</c:v>
                </c:pt>
                <c:pt idx="46">
                  <c:v>17.07876402289692</c:v>
                </c:pt>
                <c:pt idx="47">
                  <c:v>16.828092105672372</c:v>
                </c:pt>
                <c:pt idx="48">
                  <c:v>16.57742018844782</c:v>
                </c:pt>
                <c:pt idx="49">
                  <c:v>16.326748271223273</c:v>
                </c:pt>
                <c:pt idx="50">
                  <c:v>16.076076353998726</c:v>
                </c:pt>
                <c:pt idx="51">
                  <c:v>15.825404436774177</c:v>
                </c:pt>
                <c:pt idx="52">
                  <c:v>15.730745111388684</c:v>
                </c:pt>
                <c:pt idx="53">
                  <c:v>15.636085786003191</c:v>
                </c:pt>
                <c:pt idx="54">
                  <c:v>15.541426460617698</c:v>
                </c:pt>
                <c:pt idx="55">
                  <c:v>15.446767135232205</c:v>
                </c:pt>
                <c:pt idx="56">
                  <c:v>15.35210780984671</c:v>
                </c:pt>
                <c:pt idx="57">
                  <c:v>15.257448484461218</c:v>
                </c:pt>
                <c:pt idx="58">
                  <c:v>15.162789159075725</c:v>
                </c:pt>
                <c:pt idx="59">
                  <c:v>15.068129833690232</c:v>
                </c:pt>
                <c:pt idx="60">
                  <c:v>14.97347050830474</c:v>
                </c:pt>
                <c:pt idx="61">
                  <c:v>14.878811182919247</c:v>
                </c:pt>
                <c:pt idx="62">
                  <c:v>14.878479044935437</c:v>
                </c:pt>
                <c:pt idx="63">
                  <c:v>14.87814690695163</c:v>
                </c:pt>
                <c:pt idx="64">
                  <c:v>14.87781476896782</c:v>
                </c:pt>
                <c:pt idx="65">
                  <c:v>14.877482630984012</c:v>
                </c:pt>
                <c:pt idx="66">
                  <c:v>14.877150493000203</c:v>
                </c:pt>
                <c:pt idx="67">
                  <c:v>14.876818355016395</c:v>
                </c:pt>
                <c:pt idx="68">
                  <c:v>14.876486217032586</c:v>
                </c:pt>
                <c:pt idx="69">
                  <c:v>14.876154079048778</c:v>
                </c:pt>
                <c:pt idx="70">
                  <c:v>14.87582194106497</c:v>
                </c:pt>
                <c:pt idx="71">
                  <c:v>14.87548980308116</c:v>
                </c:pt>
                <c:pt idx="72">
                  <c:v>14.875157665097353</c:v>
                </c:pt>
                <c:pt idx="73">
                  <c:v>14.874825527113543</c:v>
                </c:pt>
                <c:pt idx="74">
                  <c:v>14.874493389129736</c:v>
                </c:pt>
                <c:pt idx="75">
                  <c:v>14.874161251145926</c:v>
                </c:pt>
                <c:pt idx="76">
                  <c:v>14.873829113162119</c:v>
                </c:pt>
                <c:pt idx="77">
                  <c:v>14.87349697517831</c:v>
                </c:pt>
                <c:pt idx="78">
                  <c:v>14.873164837194501</c:v>
                </c:pt>
                <c:pt idx="79">
                  <c:v>14.872832699210694</c:v>
                </c:pt>
                <c:pt idx="80">
                  <c:v>14.872500561226884</c:v>
                </c:pt>
                <c:pt idx="81">
                  <c:v>14.872168423243076</c:v>
                </c:pt>
                <c:pt idx="82">
                  <c:v>14.871836285259267</c:v>
                </c:pt>
                <c:pt idx="83">
                  <c:v>14.87150414727546</c:v>
                </c:pt>
                <c:pt idx="84">
                  <c:v>14.87117200929165</c:v>
                </c:pt>
                <c:pt idx="85">
                  <c:v>14.870839871307842</c:v>
                </c:pt>
                <c:pt idx="86">
                  <c:v>14.870507733324034</c:v>
                </c:pt>
                <c:pt idx="87">
                  <c:v>14.870175595340225</c:v>
                </c:pt>
                <c:pt idx="88">
                  <c:v>14.869843457356417</c:v>
                </c:pt>
                <c:pt idx="89">
                  <c:v>14.869511319372608</c:v>
                </c:pt>
                <c:pt idx="90">
                  <c:v>14.8691791813888</c:v>
                </c:pt>
                <c:pt idx="91">
                  <c:v>14.86884704340499</c:v>
                </c:pt>
                <c:pt idx="92">
                  <c:v>14.868514905421183</c:v>
                </c:pt>
                <c:pt idx="93">
                  <c:v>14.868182767437373</c:v>
                </c:pt>
                <c:pt idx="94">
                  <c:v>14.867850629453566</c:v>
                </c:pt>
                <c:pt idx="95">
                  <c:v>14.867518491469758</c:v>
                </c:pt>
                <c:pt idx="96">
                  <c:v>14.867186353485948</c:v>
                </c:pt>
                <c:pt idx="97">
                  <c:v>14.86685421550214</c:v>
                </c:pt>
                <c:pt idx="98">
                  <c:v>14.866522077518331</c:v>
                </c:pt>
                <c:pt idx="99">
                  <c:v>14.866189939534523</c:v>
                </c:pt>
                <c:pt idx="100">
                  <c:v>14.865857801550714</c:v>
                </c:pt>
                <c:pt idx="101">
                  <c:v>14.865525663566906</c:v>
                </c:pt>
                <c:pt idx="102">
                  <c:v>14.865193525583098</c:v>
                </c:pt>
                <c:pt idx="103">
                  <c:v>14.864861387599289</c:v>
                </c:pt>
                <c:pt idx="104">
                  <c:v>14.864529249615481</c:v>
                </c:pt>
                <c:pt idx="105">
                  <c:v>14.864197111631672</c:v>
                </c:pt>
                <c:pt idx="106">
                  <c:v>14.863864973647864</c:v>
                </c:pt>
                <c:pt idx="107">
                  <c:v>14.863532835664055</c:v>
                </c:pt>
                <c:pt idx="108">
                  <c:v>14.863200697680247</c:v>
                </c:pt>
                <c:pt idx="109">
                  <c:v>14.862868559696437</c:v>
                </c:pt>
                <c:pt idx="110">
                  <c:v>14.86253642171263</c:v>
                </c:pt>
                <c:pt idx="111">
                  <c:v>14.862204283728822</c:v>
                </c:pt>
                <c:pt idx="112">
                  <c:v>14.861872145745012</c:v>
                </c:pt>
                <c:pt idx="113">
                  <c:v>14.861540007761205</c:v>
                </c:pt>
                <c:pt idx="114">
                  <c:v>14.861207869777395</c:v>
                </c:pt>
                <c:pt idx="115">
                  <c:v>14.860875731793588</c:v>
                </c:pt>
                <c:pt idx="116">
                  <c:v>14.860543593809778</c:v>
                </c:pt>
                <c:pt idx="117">
                  <c:v>14.86021145582597</c:v>
                </c:pt>
                <c:pt idx="118">
                  <c:v>14.85987931784216</c:v>
                </c:pt>
                <c:pt idx="119">
                  <c:v>14.859547179858353</c:v>
                </c:pt>
                <c:pt idx="120">
                  <c:v>14.859215041874545</c:v>
                </c:pt>
                <c:pt idx="121">
                  <c:v>14.858882903890736</c:v>
                </c:pt>
                <c:pt idx="122">
                  <c:v>14.858550765906928</c:v>
                </c:pt>
                <c:pt idx="123">
                  <c:v>14.858218627923119</c:v>
                </c:pt>
                <c:pt idx="124">
                  <c:v>14.857886489939311</c:v>
                </c:pt>
                <c:pt idx="125">
                  <c:v>14.857554351955502</c:v>
                </c:pt>
                <c:pt idx="126">
                  <c:v>14.857222213971694</c:v>
                </c:pt>
                <c:pt idx="127">
                  <c:v>14.856890075987886</c:v>
                </c:pt>
                <c:pt idx="128">
                  <c:v>14.856557938004077</c:v>
                </c:pt>
                <c:pt idx="129">
                  <c:v>14.856225800020269</c:v>
                </c:pt>
                <c:pt idx="130">
                  <c:v>14.85589366203646</c:v>
                </c:pt>
                <c:pt idx="131">
                  <c:v>14.855561524052652</c:v>
                </c:pt>
                <c:pt idx="132">
                  <c:v>14.855229386068842</c:v>
                </c:pt>
                <c:pt idx="133">
                  <c:v>14.854897248085035</c:v>
                </c:pt>
                <c:pt idx="134">
                  <c:v>14.854565110101225</c:v>
                </c:pt>
                <c:pt idx="135">
                  <c:v>14.854232972117417</c:v>
                </c:pt>
                <c:pt idx="136">
                  <c:v>14.85390083413361</c:v>
                </c:pt>
                <c:pt idx="137">
                  <c:v>14.8535686961498</c:v>
                </c:pt>
                <c:pt idx="138">
                  <c:v>14.853236558165992</c:v>
                </c:pt>
                <c:pt idx="139">
                  <c:v>14.852904420182183</c:v>
                </c:pt>
                <c:pt idx="140">
                  <c:v>14.852572282198375</c:v>
                </c:pt>
                <c:pt idx="141">
                  <c:v>14.852240144214566</c:v>
                </c:pt>
                <c:pt idx="142">
                  <c:v>14.851908006230758</c:v>
                </c:pt>
                <c:pt idx="143">
                  <c:v>14.85157586824695</c:v>
                </c:pt>
                <c:pt idx="144">
                  <c:v>14.85124373026314</c:v>
                </c:pt>
                <c:pt idx="145">
                  <c:v>14.850911592279333</c:v>
                </c:pt>
                <c:pt idx="146">
                  <c:v>14.850579454295524</c:v>
                </c:pt>
                <c:pt idx="147">
                  <c:v>14.850247316311716</c:v>
                </c:pt>
                <c:pt idx="148">
                  <c:v>14.849915178327906</c:v>
                </c:pt>
                <c:pt idx="149">
                  <c:v>14.849583040344099</c:v>
                </c:pt>
                <c:pt idx="150">
                  <c:v>14.84925090236029</c:v>
                </c:pt>
                <c:pt idx="151">
                  <c:v>14.848918764376482</c:v>
                </c:pt>
                <c:pt idx="152">
                  <c:v>14.848586626392674</c:v>
                </c:pt>
                <c:pt idx="153">
                  <c:v>14.848254488408864</c:v>
                </c:pt>
                <c:pt idx="154">
                  <c:v>14.847922350425057</c:v>
                </c:pt>
                <c:pt idx="155">
                  <c:v>14.847590212441247</c:v>
                </c:pt>
                <c:pt idx="156">
                  <c:v>14.84725807445744</c:v>
                </c:pt>
                <c:pt idx="157">
                  <c:v>14.84692593647363</c:v>
                </c:pt>
                <c:pt idx="158">
                  <c:v>14.846593798489822</c:v>
                </c:pt>
                <c:pt idx="159">
                  <c:v>14.846261660506013</c:v>
                </c:pt>
                <c:pt idx="160">
                  <c:v>14.845929522522205</c:v>
                </c:pt>
                <c:pt idx="161">
                  <c:v>14.845597384538397</c:v>
                </c:pt>
                <c:pt idx="162">
                  <c:v>14.845265246554588</c:v>
                </c:pt>
                <c:pt idx="163">
                  <c:v>14.84493310857078</c:v>
                </c:pt>
                <c:pt idx="164">
                  <c:v>14.84460097058697</c:v>
                </c:pt>
                <c:pt idx="165">
                  <c:v>14.844268832603163</c:v>
                </c:pt>
                <c:pt idx="166">
                  <c:v>14.843936694619353</c:v>
                </c:pt>
                <c:pt idx="167">
                  <c:v>14.843604556635546</c:v>
                </c:pt>
                <c:pt idx="168">
                  <c:v>14.843272418651738</c:v>
                </c:pt>
                <c:pt idx="169">
                  <c:v>14.842940280667928</c:v>
                </c:pt>
                <c:pt idx="170">
                  <c:v>14.84260814268412</c:v>
                </c:pt>
                <c:pt idx="171">
                  <c:v>14.842276004700311</c:v>
                </c:pt>
                <c:pt idx="172">
                  <c:v>14.841943866716504</c:v>
                </c:pt>
                <c:pt idx="173">
                  <c:v>14.841611728732694</c:v>
                </c:pt>
                <c:pt idx="174">
                  <c:v>14.841279590748886</c:v>
                </c:pt>
                <c:pt idx="175">
                  <c:v>14.840947452765077</c:v>
                </c:pt>
                <c:pt idx="176">
                  <c:v>14.84061531478127</c:v>
                </c:pt>
                <c:pt idx="177">
                  <c:v>14.840283176797461</c:v>
                </c:pt>
                <c:pt idx="178">
                  <c:v>14.839951038813652</c:v>
                </c:pt>
                <c:pt idx="179">
                  <c:v>14.839618900829844</c:v>
                </c:pt>
                <c:pt idx="180">
                  <c:v>14.839286762846035</c:v>
                </c:pt>
                <c:pt idx="181">
                  <c:v>14.838954624862227</c:v>
                </c:pt>
                <c:pt idx="182">
                  <c:v>14.838622486878418</c:v>
                </c:pt>
                <c:pt idx="183">
                  <c:v>14.83829034889461</c:v>
                </c:pt>
                <c:pt idx="184">
                  <c:v>14.8379582109108</c:v>
                </c:pt>
                <c:pt idx="185">
                  <c:v>14.837626072926993</c:v>
                </c:pt>
                <c:pt idx="186">
                  <c:v>14.837293934943185</c:v>
                </c:pt>
                <c:pt idx="187">
                  <c:v>14.836961796959375</c:v>
                </c:pt>
                <c:pt idx="188">
                  <c:v>14.836629658975568</c:v>
                </c:pt>
                <c:pt idx="189">
                  <c:v>14.836297520991758</c:v>
                </c:pt>
                <c:pt idx="190">
                  <c:v>14.83596538300795</c:v>
                </c:pt>
                <c:pt idx="191">
                  <c:v>14.835633245024141</c:v>
                </c:pt>
                <c:pt idx="192">
                  <c:v>14.835301107040333</c:v>
                </c:pt>
                <c:pt idx="193">
                  <c:v>14.834968969056526</c:v>
                </c:pt>
                <c:pt idx="194">
                  <c:v>14.834636831072716</c:v>
                </c:pt>
                <c:pt idx="195">
                  <c:v>14.834304693088908</c:v>
                </c:pt>
                <c:pt idx="196">
                  <c:v>14.833972555105099</c:v>
                </c:pt>
                <c:pt idx="197">
                  <c:v>14.833640417121291</c:v>
                </c:pt>
                <c:pt idx="198">
                  <c:v>14.833308279137482</c:v>
                </c:pt>
                <c:pt idx="199">
                  <c:v>14.832976141153674</c:v>
                </c:pt>
                <c:pt idx="200">
                  <c:v>14.832644003169865</c:v>
                </c:pt>
                <c:pt idx="201">
                  <c:v>14.832311865186057</c:v>
                </c:pt>
                <c:pt idx="202">
                  <c:v>14.831979727202249</c:v>
                </c:pt>
                <c:pt idx="203">
                  <c:v>14.83164758921844</c:v>
                </c:pt>
                <c:pt idx="204">
                  <c:v>14.831315451234632</c:v>
                </c:pt>
                <c:pt idx="205">
                  <c:v>14.475097463599747</c:v>
                </c:pt>
                <c:pt idx="206">
                  <c:v>14.118879475964864</c:v>
                </c:pt>
                <c:pt idx="207">
                  <c:v>13.76266148832998</c:v>
                </c:pt>
                <c:pt idx="208">
                  <c:v>13.406443500695097</c:v>
                </c:pt>
                <c:pt idx="209">
                  <c:v>13.050225513060212</c:v>
                </c:pt>
                <c:pt idx="210">
                  <c:v>12.694007525425329</c:v>
                </c:pt>
                <c:pt idx="211">
                  <c:v>12.337789537790446</c:v>
                </c:pt>
                <c:pt idx="212">
                  <c:v>11.981571550155563</c:v>
                </c:pt>
                <c:pt idx="213">
                  <c:v>11.625353562520678</c:v>
                </c:pt>
                <c:pt idx="214">
                  <c:v>11.269135574885794</c:v>
                </c:pt>
                <c:pt idx="215">
                  <c:v>10.887342962497637</c:v>
                </c:pt>
                <c:pt idx="216">
                  <c:v>10.50555035010948</c:v>
                </c:pt>
                <c:pt idx="217">
                  <c:v>10.123757737721323</c:v>
                </c:pt>
                <c:pt idx="218">
                  <c:v>9.741965125333165</c:v>
                </c:pt>
                <c:pt idx="219">
                  <c:v>9.360172512945008</c:v>
                </c:pt>
                <c:pt idx="220">
                  <c:v>8.978379900556849</c:v>
                </c:pt>
                <c:pt idx="221">
                  <c:v>8.596587288168692</c:v>
                </c:pt>
                <c:pt idx="222">
                  <c:v>8.214794675780535</c:v>
                </c:pt>
                <c:pt idx="223">
                  <c:v>7.833002063392377</c:v>
                </c:pt>
                <c:pt idx="224">
                  <c:v>7.451209451004219</c:v>
                </c:pt>
                <c:pt idx="225">
                  <c:v>7</c:v>
                </c:pt>
              </c:numCache>
            </c:numRef>
          </c:yVal>
          <c:smooth val="1"/>
        </c:ser>
        <c:axId val="45101879"/>
        <c:axId val="3263728"/>
      </c:scatterChart>
      <c:scatterChart>
        <c:scatterStyle val="smoothMarker"/>
        <c:varyColors val="0"/>
        <c:ser>
          <c:idx val="0"/>
          <c:order val="1"/>
          <c:tx>
            <c:strRef>
              <c:f>Vypocty!$A$20</c:f>
              <c:strCache>
                <c:ptCount val="1"/>
                <c:pt idx="0">
                  <c:v> p (Pa)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Vypocty!$B$4:$IV$4</c:f>
              <c:numCache>
                <c:ptCount val="255"/>
                <c:pt idx="0">
                  <c:v>-0.01</c:v>
                </c:pt>
                <c:pt idx="1">
                  <c:v>0</c:v>
                </c:pt>
                <c:pt idx="2">
                  <c:v>1E-05</c:v>
                </c:pt>
                <c:pt idx="3">
                  <c:v>2E-05</c:v>
                </c:pt>
                <c:pt idx="4">
                  <c:v>3E-05</c:v>
                </c:pt>
                <c:pt idx="5">
                  <c:v>4E-05</c:v>
                </c:pt>
                <c:pt idx="6">
                  <c:v>5E-05</c:v>
                </c:pt>
                <c:pt idx="7">
                  <c:v>6E-05</c:v>
                </c:pt>
                <c:pt idx="8">
                  <c:v>7.000000000000001E-05</c:v>
                </c:pt>
                <c:pt idx="9">
                  <c:v>8E-05</c:v>
                </c:pt>
                <c:pt idx="10">
                  <c:v>9E-05</c:v>
                </c:pt>
                <c:pt idx="11">
                  <c:v>0.0001</c:v>
                </c:pt>
                <c:pt idx="12">
                  <c:v>0.00046</c:v>
                </c:pt>
                <c:pt idx="13">
                  <c:v>0.00082</c:v>
                </c:pt>
                <c:pt idx="14">
                  <c:v>0.00118</c:v>
                </c:pt>
                <c:pt idx="15">
                  <c:v>0.0015400000000000001</c:v>
                </c:pt>
                <c:pt idx="16">
                  <c:v>0.0019000000000000002</c:v>
                </c:pt>
                <c:pt idx="17">
                  <c:v>0.0022600000000000003</c:v>
                </c:pt>
                <c:pt idx="18">
                  <c:v>0.0026200000000000004</c:v>
                </c:pt>
                <c:pt idx="19">
                  <c:v>0.0029800000000000004</c:v>
                </c:pt>
                <c:pt idx="20">
                  <c:v>0.0033400000000000005</c:v>
                </c:pt>
                <c:pt idx="21">
                  <c:v>0.0037000000000000006</c:v>
                </c:pt>
                <c:pt idx="22">
                  <c:v>0.005540000000000001</c:v>
                </c:pt>
                <c:pt idx="23">
                  <c:v>0.00738</c:v>
                </c:pt>
                <c:pt idx="24">
                  <c:v>0.00922</c:v>
                </c:pt>
                <c:pt idx="25">
                  <c:v>0.01106</c:v>
                </c:pt>
                <c:pt idx="26">
                  <c:v>0.0129</c:v>
                </c:pt>
                <c:pt idx="27">
                  <c:v>0.01474</c:v>
                </c:pt>
                <c:pt idx="28">
                  <c:v>0.01658</c:v>
                </c:pt>
                <c:pt idx="29">
                  <c:v>0.018420000000000002</c:v>
                </c:pt>
                <c:pt idx="30">
                  <c:v>0.020260000000000004</c:v>
                </c:pt>
                <c:pt idx="31">
                  <c:v>0.022100000000000005</c:v>
                </c:pt>
                <c:pt idx="32">
                  <c:v>0.022120000000000004</c:v>
                </c:pt>
                <c:pt idx="33">
                  <c:v>0.022140000000000003</c:v>
                </c:pt>
                <c:pt idx="34">
                  <c:v>0.022160000000000003</c:v>
                </c:pt>
                <c:pt idx="35">
                  <c:v>0.022180000000000002</c:v>
                </c:pt>
                <c:pt idx="36">
                  <c:v>0.0222</c:v>
                </c:pt>
                <c:pt idx="37">
                  <c:v>0.02222</c:v>
                </c:pt>
                <c:pt idx="38">
                  <c:v>0.02224</c:v>
                </c:pt>
                <c:pt idx="39">
                  <c:v>0.02226</c:v>
                </c:pt>
                <c:pt idx="40">
                  <c:v>0.022279999999999998</c:v>
                </c:pt>
                <c:pt idx="41">
                  <c:v>0.022299999999999997</c:v>
                </c:pt>
                <c:pt idx="42">
                  <c:v>0.032299999999999995</c:v>
                </c:pt>
                <c:pt idx="43">
                  <c:v>0.0423</c:v>
                </c:pt>
                <c:pt idx="44">
                  <c:v>0.0523</c:v>
                </c:pt>
                <c:pt idx="45">
                  <c:v>0.0623</c:v>
                </c:pt>
                <c:pt idx="46">
                  <c:v>0.0723</c:v>
                </c:pt>
                <c:pt idx="47">
                  <c:v>0.0823</c:v>
                </c:pt>
                <c:pt idx="48">
                  <c:v>0.0923</c:v>
                </c:pt>
                <c:pt idx="49">
                  <c:v>0.10229999999999999</c:v>
                </c:pt>
                <c:pt idx="50">
                  <c:v>0.11229999999999998</c:v>
                </c:pt>
                <c:pt idx="51">
                  <c:v>0.12229999999999998</c:v>
                </c:pt>
                <c:pt idx="52">
                  <c:v>0.13429999999999997</c:v>
                </c:pt>
                <c:pt idx="53">
                  <c:v>0.14629999999999999</c:v>
                </c:pt>
                <c:pt idx="54">
                  <c:v>0.1583</c:v>
                </c:pt>
                <c:pt idx="55">
                  <c:v>0.1703</c:v>
                </c:pt>
                <c:pt idx="56">
                  <c:v>0.18230000000000002</c:v>
                </c:pt>
                <c:pt idx="57">
                  <c:v>0.19430000000000003</c:v>
                </c:pt>
                <c:pt idx="58">
                  <c:v>0.20630000000000004</c:v>
                </c:pt>
                <c:pt idx="59">
                  <c:v>0.21830000000000005</c:v>
                </c:pt>
                <c:pt idx="60">
                  <c:v>0.23030000000000006</c:v>
                </c:pt>
                <c:pt idx="61">
                  <c:v>0.24230000000000007</c:v>
                </c:pt>
                <c:pt idx="62">
                  <c:v>0.2423279720279721</c:v>
                </c:pt>
                <c:pt idx="63">
                  <c:v>0.24235594405594413</c:v>
                </c:pt>
                <c:pt idx="64">
                  <c:v>0.24238391608391616</c:v>
                </c:pt>
                <c:pt idx="65">
                  <c:v>0.24241188811188819</c:v>
                </c:pt>
                <c:pt idx="66">
                  <c:v>0.2424398601398602</c:v>
                </c:pt>
                <c:pt idx="67">
                  <c:v>0.24246783216783224</c:v>
                </c:pt>
                <c:pt idx="68">
                  <c:v>0.24249580419580427</c:v>
                </c:pt>
                <c:pt idx="69">
                  <c:v>0.2425237762237763</c:v>
                </c:pt>
                <c:pt idx="70">
                  <c:v>0.24255174825174833</c:v>
                </c:pt>
                <c:pt idx="71">
                  <c:v>0.24257972027972036</c:v>
                </c:pt>
                <c:pt idx="72">
                  <c:v>0.24260769230769239</c:v>
                </c:pt>
                <c:pt idx="73">
                  <c:v>0.2426356643356644</c:v>
                </c:pt>
                <c:pt idx="74">
                  <c:v>0.24266363636363644</c:v>
                </c:pt>
                <c:pt idx="75">
                  <c:v>0.24269160839160847</c:v>
                </c:pt>
                <c:pt idx="76">
                  <c:v>0.2427195804195805</c:v>
                </c:pt>
                <c:pt idx="77">
                  <c:v>0.24274755244755253</c:v>
                </c:pt>
                <c:pt idx="78">
                  <c:v>0.24277552447552456</c:v>
                </c:pt>
                <c:pt idx="79">
                  <c:v>0.24280349650349659</c:v>
                </c:pt>
                <c:pt idx="80">
                  <c:v>0.24283146853146861</c:v>
                </c:pt>
                <c:pt idx="81">
                  <c:v>0.24285944055944064</c:v>
                </c:pt>
                <c:pt idx="82">
                  <c:v>0.24288741258741267</c:v>
                </c:pt>
                <c:pt idx="83">
                  <c:v>0.2429153846153847</c:v>
                </c:pt>
                <c:pt idx="84">
                  <c:v>0.24294335664335673</c:v>
                </c:pt>
                <c:pt idx="85">
                  <c:v>0.24297132867132876</c:v>
                </c:pt>
                <c:pt idx="86">
                  <c:v>0.24299930069930079</c:v>
                </c:pt>
                <c:pt idx="87">
                  <c:v>0.24302727272727281</c:v>
                </c:pt>
                <c:pt idx="88">
                  <c:v>0.24305524475524484</c:v>
                </c:pt>
                <c:pt idx="89">
                  <c:v>0.24308321678321687</c:v>
                </c:pt>
                <c:pt idx="90">
                  <c:v>0.2431111888111889</c:v>
                </c:pt>
                <c:pt idx="91">
                  <c:v>0.24313916083916093</c:v>
                </c:pt>
                <c:pt idx="92">
                  <c:v>0.24316713286713296</c:v>
                </c:pt>
                <c:pt idx="93">
                  <c:v>0.24319510489510499</c:v>
                </c:pt>
                <c:pt idx="94">
                  <c:v>0.24322307692307701</c:v>
                </c:pt>
                <c:pt idx="95">
                  <c:v>0.24325104895104904</c:v>
                </c:pt>
                <c:pt idx="96">
                  <c:v>0.24327902097902107</c:v>
                </c:pt>
                <c:pt idx="97">
                  <c:v>0.2433069930069931</c:v>
                </c:pt>
                <c:pt idx="98">
                  <c:v>0.24333496503496513</c:v>
                </c:pt>
                <c:pt idx="99">
                  <c:v>0.24336293706293716</c:v>
                </c:pt>
                <c:pt idx="100">
                  <c:v>0.24339090909090919</c:v>
                </c:pt>
                <c:pt idx="101">
                  <c:v>0.24341888111888121</c:v>
                </c:pt>
                <c:pt idx="102">
                  <c:v>0.24344685314685324</c:v>
                </c:pt>
                <c:pt idx="103">
                  <c:v>0.24347482517482527</c:v>
                </c:pt>
                <c:pt idx="104">
                  <c:v>0.2435027972027973</c:v>
                </c:pt>
                <c:pt idx="105">
                  <c:v>0.24353076923076933</c:v>
                </c:pt>
                <c:pt idx="106">
                  <c:v>0.24355874125874136</c:v>
                </c:pt>
                <c:pt idx="107">
                  <c:v>0.24358671328671339</c:v>
                </c:pt>
                <c:pt idx="108">
                  <c:v>0.24361468531468541</c:v>
                </c:pt>
                <c:pt idx="109">
                  <c:v>0.24364265734265744</c:v>
                </c:pt>
                <c:pt idx="110">
                  <c:v>0.24367062937062947</c:v>
                </c:pt>
                <c:pt idx="111">
                  <c:v>0.2436986013986015</c:v>
                </c:pt>
                <c:pt idx="112">
                  <c:v>0.24372657342657353</c:v>
                </c:pt>
                <c:pt idx="113">
                  <c:v>0.24375454545454556</c:v>
                </c:pt>
                <c:pt idx="114">
                  <c:v>0.24378251748251759</c:v>
                </c:pt>
                <c:pt idx="115">
                  <c:v>0.24381048951048961</c:v>
                </c:pt>
                <c:pt idx="116">
                  <c:v>0.24383846153846164</c:v>
                </c:pt>
                <c:pt idx="117">
                  <c:v>0.24386643356643367</c:v>
                </c:pt>
                <c:pt idx="118">
                  <c:v>0.2438944055944057</c:v>
                </c:pt>
                <c:pt idx="119">
                  <c:v>0.24392237762237773</c:v>
                </c:pt>
                <c:pt idx="120">
                  <c:v>0.24395034965034976</c:v>
                </c:pt>
                <c:pt idx="121">
                  <c:v>0.24397832167832179</c:v>
                </c:pt>
                <c:pt idx="122">
                  <c:v>0.24400629370629381</c:v>
                </c:pt>
                <c:pt idx="123">
                  <c:v>0.24403426573426584</c:v>
                </c:pt>
                <c:pt idx="124">
                  <c:v>0.24406223776223787</c:v>
                </c:pt>
                <c:pt idx="125">
                  <c:v>0.2440902097902099</c:v>
                </c:pt>
                <c:pt idx="126">
                  <c:v>0.24411818181818193</c:v>
                </c:pt>
                <c:pt idx="127">
                  <c:v>0.24414615384615396</c:v>
                </c:pt>
                <c:pt idx="128">
                  <c:v>0.24417412587412599</c:v>
                </c:pt>
                <c:pt idx="129">
                  <c:v>0.24420209790209801</c:v>
                </c:pt>
                <c:pt idx="130">
                  <c:v>0.24423006993007004</c:v>
                </c:pt>
                <c:pt idx="131">
                  <c:v>0.24425804195804207</c:v>
                </c:pt>
                <c:pt idx="132">
                  <c:v>0.2442860139860141</c:v>
                </c:pt>
                <c:pt idx="133">
                  <c:v>0.24431398601398613</c:v>
                </c:pt>
                <c:pt idx="134">
                  <c:v>0.24434195804195816</c:v>
                </c:pt>
                <c:pt idx="135">
                  <c:v>0.24436993006993019</c:v>
                </c:pt>
                <c:pt idx="136">
                  <c:v>0.24439790209790221</c:v>
                </c:pt>
                <c:pt idx="137">
                  <c:v>0.24442587412587424</c:v>
                </c:pt>
                <c:pt idx="138">
                  <c:v>0.24445384615384627</c:v>
                </c:pt>
                <c:pt idx="139">
                  <c:v>0.2444818181818183</c:v>
                </c:pt>
                <c:pt idx="140">
                  <c:v>0.24450979020979033</c:v>
                </c:pt>
                <c:pt idx="141">
                  <c:v>0.24453776223776236</c:v>
                </c:pt>
                <c:pt idx="142">
                  <c:v>0.24456573426573439</c:v>
                </c:pt>
                <c:pt idx="143">
                  <c:v>0.24459370629370641</c:v>
                </c:pt>
                <c:pt idx="144">
                  <c:v>0.24462167832167844</c:v>
                </c:pt>
                <c:pt idx="145">
                  <c:v>0.24464965034965047</c:v>
                </c:pt>
                <c:pt idx="146">
                  <c:v>0.2446776223776225</c:v>
                </c:pt>
                <c:pt idx="147">
                  <c:v>0.24470559440559453</c:v>
                </c:pt>
                <c:pt idx="148">
                  <c:v>0.24473356643356656</c:v>
                </c:pt>
                <c:pt idx="149">
                  <c:v>0.24476153846153859</c:v>
                </c:pt>
                <c:pt idx="150">
                  <c:v>0.24478951048951061</c:v>
                </c:pt>
                <c:pt idx="151">
                  <c:v>0.24481748251748264</c:v>
                </c:pt>
                <c:pt idx="152">
                  <c:v>0.24484545454545467</c:v>
                </c:pt>
                <c:pt idx="153">
                  <c:v>0.2448734265734267</c:v>
                </c:pt>
                <c:pt idx="154">
                  <c:v>0.24490139860139873</c:v>
                </c:pt>
                <c:pt idx="155">
                  <c:v>0.24492937062937076</c:v>
                </c:pt>
                <c:pt idx="156">
                  <c:v>0.24495734265734279</c:v>
                </c:pt>
                <c:pt idx="157">
                  <c:v>0.24498531468531481</c:v>
                </c:pt>
                <c:pt idx="158">
                  <c:v>0.24501328671328684</c:v>
                </c:pt>
                <c:pt idx="159">
                  <c:v>0.24504125874125887</c:v>
                </c:pt>
                <c:pt idx="160">
                  <c:v>0.2450692307692309</c:v>
                </c:pt>
                <c:pt idx="161">
                  <c:v>0.24509720279720293</c:v>
                </c:pt>
                <c:pt idx="162">
                  <c:v>0.24512517482517496</c:v>
                </c:pt>
                <c:pt idx="163">
                  <c:v>0.24515314685314699</c:v>
                </c:pt>
                <c:pt idx="164">
                  <c:v>0.24518111888111901</c:v>
                </c:pt>
                <c:pt idx="165">
                  <c:v>0.24520909090909104</c:v>
                </c:pt>
                <c:pt idx="166">
                  <c:v>0.24523706293706307</c:v>
                </c:pt>
                <c:pt idx="167">
                  <c:v>0.2452650349650351</c:v>
                </c:pt>
                <c:pt idx="168">
                  <c:v>0.24529300699300713</c:v>
                </c:pt>
                <c:pt idx="169">
                  <c:v>0.24532097902097916</c:v>
                </c:pt>
                <c:pt idx="170">
                  <c:v>0.24534895104895119</c:v>
                </c:pt>
                <c:pt idx="171">
                  <c:v>0.24537692307692321</c:v>
                </c:pt>
                <c:pt idx="172">
                  <c:v>0.24540489510489524</c:v>
                </c:pt>
                <c:pt idx="173">
                  <c:v>0.24543286713286727</c:v>
                </c:pt>
                <c:pt idx="174">
                  <c:v>0.2454608391608393</c:v>
                </c:pt>
                <c:pt idx="175">
                  <c:v>0.24548881118881133</c:v>
                </c:pt>
                <c:pt idx="176">
                  <c:v>0.24551678321678336</c:v>
                </c:pt>
                <c:pt idx="177">
                  <c:v>0.24554475524475539</c:v>
                </c:pt>
                <c:pt idx="178">
                  <c:v>0.24557272727272741</c:v>
                </c:pt>
                <c:pt idx="179">
                  <c:v>0.24560069930069944</c:v>
                </c:pt>
                <c:pt idx="180">
                  <c:v>0.24562867132867147</c:v>
                </c:pt>
                <c:pt idx="181">
                  <c:v>0.2456566433566435</c:v>
                </c:pt>
                <c:pt idx="182">
                  <c:v>0.24568461538461553</c:v>
                </c:pt>
                <c:pt idx="183">
                  <c:v>0.24571258741258756</c:v>
                </c:pt>
                <c:pt idx="184">
                  <c:v>0.24574055944055959</c:v>
                </c:pt>
                <c:pt idx="185">
                  <c:v>0.24576853146853161</c:v>
                </c:pt>
                <c:pt idx="186">
                  <c:v>0.24579650349650364</c:v>
                </c:pt>
                <c:pt idx="187">
                  <c:v>0.24582447552447567</c:v>
                </c:pt>
                <c:pt idx="188">
                  <c:v>0.2458524475524477</c:v>
                </c:pt>
                <c:pt idx="189">
                  <c:v>0.24588041958041973</c:v>
                </c:pt>
                <c:pt idx="190">
                  <c:v>0.24590839160839176</c:v>
                </c:pt>
                <c:pt idx="191">
                  <c:v>0.2459363636363638</c:v>
                </c:pt>
                <c:pt idx="192">
                  <c:v>0.24596433566433581</c:v>
                </c:pt>
                <c:pt idx="193">
                  <c:v>0.24599230769230784</c:v>
                </c:pt>
                <c:pt idx="194">
                  <c:v>0.24602027972027987</c:v>
                </c:pt>
                <c:pt idx="195">
                  <c:v>0.2460482517482519</c:v>
                </c:pt>
                <c:pt idx="196">
                  <c:v>0.24607622377622393</c:v>
                </c:pt>
                <c:pt idx="197">
                  <c:v>0.24610419580419596</c:v>
                </c:pt>
                <c:pt idx="198">
                  <c:v>0.246132167832168</c:v>
                </c:pt>
                <c:pt idx="199">
                  <c:v>0.24616013986014001</c:v>
                </c:pt>
                <c:pt idx="200">
                  <c:v>0.24618811188811204</c:v>
                </c:pt>
                <c:pt idx="201">
                  <c:v>0.24621608391608407</c:v>
                </c:pt>
                <c:pt idx="202">
                  <c:v>0.2462440559440561</c:v>
                </c:pt>
                <c:pt idx="203">
                  <c:v>0.24627202797202813</c:v>
                </c:pt>
                <c:pt idx="204">
                  <c:v>0.24630000000000016</c:v>
                </c:pt>
                <c:pt idx="205">
                  <c:v>0.27630000000000016</c:v>
                </c:pt>
                <c:pt idx="206">
                  <c:v>0.3063000000000001</c:v>
                </c:pt>
                <c:pt idx="207">
                  <c:v>0.33630000000000015</c:v>
                </c:pt>
                <c:pt idx="208">
                  <c:v>0.3663000000000002</c:v>
                </c:pt>
                <c:pt idx="209">
                  <c:v>0.3963000000000002</c:v>
                </c:pt>
                <c:pt idx="210">
                  <c:v>0.42630000000000023</c:v>
                </c:pt>
                <c:pt idx="211">
                  <c:v>0.45630000000000026</c:v>
                </c:pt>
                <c:pt idx="212">
                  <c:v>0.4863000000000003</c:v>
                </c:pt>
                <c:pt idx="213">
                  <c:v>0.5163000000000003</c:v>
                </c:pt>
                <c:pt idx="214">
                  <c:v>0.5463000000000003</c:v>
                </c:pt>
                <c:pt idx="215">
                  <c:v>0.5683000000000004</c:v>
                </c:pt>
                <c:pt idx="216">
                  <c:v>0.5903000000000004</c:v>
                </c:pt>
                <c:pt idx="217">
                  <c:v>0.6123000000000004</c:v>
                </c:pt>
                <c:pt idx="218">
                  <c:v>0.6343000000000004</c:v>
                </c:pt>
                <c:pt idx="219">
                  <c:v>0.6563000000000004</c:v>
                </c:pt>
                <c:pt idx="220">
                  <c:v>0.6783000000000005</c:v>
                </c:pt>
                <c:pt idx="221">
                  <c:v>0.7003000000000005</c:v>
                </c:pt>
                <c:pt idx="222">
                  <c:v>0.7223000000000005</c:v>
                </c:pt>
                <c:pt idx="223">
                  <c:v>0.7443000000000005</c:v>
                </c:pt>
                <c:pt idx="224">
                  <c:v>0.7663000000000005</c:v>
                </c:pt>
              </c:numCache>
            </c:numRef>
          </c:xVal>
          <c:yVal>
            <c:numRef>
              <c:f>Vypocty!$B$20:$IV$20</c:f>
              <c:numCache>
                <c:ptCount val="255"/>
                <c:pt idx="0">
                  <c:v>1811.4686355383428</c:v>
                </c:pt>
                <c:pt idx="1">
                  <c:v>1811.4686355383428</c:v>
                </c:pt>
                <c:pt idx="2">
                  <c:v>1810.9539871349382</c:v>
                </c:pt>
                <c:pt idx="3">
                  <c:v>1810.4393080751875</c:v>
                </c:pt>
                <c:pt idx="4">
                  <c:v>1809.9245435049165</c:v>
                </c:pt>
                <c:pt idx="5">
                  <c:v>1809.4096887375813</c:v>
                </c:pt>
                <c:pt idx="6">
                  <c:v>1808.8946637648319</c:v>
                </c:pt>
                <c:pt idx="7">
                  <c:v>1808.3794889640624</c:v>
                </c:pt>
                <c:pt idx="8">
                  <c:v>1807.8640590926566</c:v>
                </c:pt>
                <c:pt idx="9">
                  <c:v>1807.3484196123577</c:v>
                </c:pt>
                <c:pt idx="10">
                  <c:v>1806.8324399413425</c:v>
                </c:pt>
                <c:pt idx="11">
                  <c:v>1806.3161906712123</c:v>
                </c:pt>
                <c:pt idx="12">
                  <c:v>1806.2880876116642</c:v>
                </c:pt>
                <c:pt idx="13">
                  <c:v>1806.2596823198076</c:v>
                </c:pt>
                <c:pt idx="14">
                  <c:v>1806.2308456405574</c:v>
                </c:pt>
                <c:pt idx="15">
                  <c:v>1806.2017031291357</c:v>
                </c:pt>
                <c:pt idx="16">
                  <c:v>1806.1721239192238</c:v>
                </c:pt>
                <c:pt idx="17">
                  <c:v>1806.1422349747243</c:v>
                </c:pt>
                <c:pt idx="18">
                  <c:v>1806.111903589883</c:v>
                </c:pt>
                <c:pt idx="19">
                  <c:v>1806.0812582632616</c:v>
                </c:pt>
                <c:pt idx="20">
                  <c:v>1806.050164320916</c:v>
                </c:pt>
                <c:pt idx="21">
                  <c:v>1806.0187519231097</c:v>
                </c:pt>
                <c:pt idx="22">
                  <c:v>1805.9969554068537</c:v>
                </c:pt>
                <c:pt idx="23">
                  <c:v>1805.9748297352926</c:v>
                </c:pt>
                <c:pt idx="24">
                  <c:v>1805.952237173181</c:v>
                </c:pt>
                <c:pt idx="25">
                  <c:v>1805.929311571854</c:v>
                </c:pt>
                <c:pt idx="26">
                  <c:v>1805.9059134759088</c:v>
                </c:pt>
                <c:pt idx="27">
                  <c:v>1805.8821781428626</c:v>
                </c:pt>
                <c:pt idx="28">
                  <c:v>1805.857964267437</c:v>
                </c:pt>
                <c:pt idx="29">
                  <c:v>1805.8334086431557</c:v>
                </c:pt>
                <c:pt idx="30">
                  <c:v>1805.808367985695</c:v>
                </c:pt>
                <c:pt idx="31">
                  <c:v>1805.782980754386</c:v>
                </c:pt>
                <c:pt idx="32">
                  <c:v>1803.77705563591</c:v>
                </c:pt>
                <c:pt idx="33">
                  <c:v>1801.7706004253998</c:v>
                </c:pt>
                <c:pt idx="34">
                  <c:v>1799.7631267736253</c:v>
                </c:pt>
                <c:pt idx="35">
                  <c:v>1797.7547475268561</c:v>
                </c:pt>
                <c:pt idx="36">
                  <c:v>1795.744816488135</c:v>
                </c:pt>
                <c:pt idx="37">
                  <c:v>1793.7336043103282</c:v>
                </c:pt>
                <c:pt idx="38">
                  <c:v>1791.7203070575101</c:v>
                </c:pt>
                <c:pt idx="39">
                  <c:v>1789.7053532566833</c:v>
                </c:pt>
                <c:pt idx="40">
                  <c:v>1787.687781415877</c:v>
                </c:pt>
                <c:pt idx="41">
                  <c:v>1785.6681779297676</c:v>
                </c:pt>
                <c:pt idx="42">
                  <c:v>1785.6595804336657</c:v>
                </c:pt>
                <c:pt idx="43">
                  <c:v>1785.648758452404</c:v>
                </c:pt>
                <c:pt idx="44">
                  <c:v>1785.6347773850323</c:v>
                </c:pt>
                <c:pt idx="45">
                  <c:v>1785.618566448392</c:v>
                </c:pt>
                <c:pt idx="46">
                  <c:v>1785.5991911359163</c:v>
                </c:pt>
                <c:pt idx="47">
                  <c:v>1785.5775811240653</c:v>
                </c:pt>
                <c:pt idx="48">
                  <c:v>1785.5528022454646</c:v>
                </c:pt>
                <c:pt idx="49">
                  <c:v>1785.5257843936247</c:v>
                </c:pt>
                <c:pt idx="50">
                  <c:v>1785.4955939855429</c:v>
                </c:pt>
                <c:pt idx="51">
                  <c:v>1785.4631608886584</c:v>
                </c:pt>
                <c:pt idx="52">
                  <c:v>1776.0728410744043</c:v>
                </c:pt>
                <c:pt idx="53">
                  <c:v>1766.6774488698006</c:v>
                </c:pt>
                <c:pt idx="54">
                  <c:v>1757.2764570389759</c:v>
                </c:pt>
                <c:pt idx="55">
                  <c:v>1747.8708294469382</c:v>
                </c:pt>
                <c:pt idx="56">
                  <c:v>1738.4602253917083</c:v>
                </c:pt>
                <c:pt idx="57">
                  <c:v>1729.0454232416446</c:v>
                </c:pt>
                <c:pt idx="58">
                  <c:v>1719.6262690403098</c:v>
                </c:pt>
                <c:pt idx="59">
                  <c:v>1710.2033553338986</c:v>
                </c:pt>
                <c:pt idx="60">
                  <c:v>1700.7767150744883</c:v>
                </c:pt>
                <c:pt idx="61">
                  <c:v>1691.3467547089358</c:v>
                </c:pt>
                <c:pt idx="62">
                  <c:v>1686.9111484095495</c:v>
                </c:pt>
                <c:pt idx="63">
                  <c:v>1682.4753660551096</c:v>
                </c:pt>
                <c:pt idx="64">
                  <c:v>1678.0391512189578</c:v>
                </c:pt>
                <c:pt idx="65">
                  <c:v>1673.6024188649344</c:v>
                </c:pt>
                <c:pt idx="66">
                  <c:v>1669.1648277032807</c:v>
                </c:pt>
                <c:pt idx="67">
                  <c:v>1664.72637881418</c:v>
                </c:pt>
                <c:pt idx="68">
                  <c:v>1660.2866468714922</c:v>
                </c:pt>
                <c:pt idx="69">
                  <c:v>1655.8457190766144</c:v>
                </c:pt>
                <c:pt idx="70">
                  <c:v>1651.4030870937563</c:v>
                </c:pt>
                <c:pt idx="71">
                  <c:v>1646.9589240428775</c:v>
                </c:pt>
                <c:pt idx="72">
                  <c:v>1642.5126398016616</c:v>
                </c:pt>
                <c:pt idx="73">
                  <c:v>1638.064492999133</c:v>
                </c:pt>
                <c:pt idx="74">
                  <c:v>1633.6138131416808</c:v>
                </c:pt>
                <c:pt idx="75">
                  <c:v>1629.1609437524457</c:v>
                </c:pt>
                <c:pt idx="76">
                  <c:v>1624.7051355689284</c:v>
                </c:pt>
                <c:pt idx="77">
                  <c:v>1620.2468161901033</c:v>
                </c:pt>
                <c:pt idx="78">
                  <c:v>1615.7851593686269</c:v>
                </c:pt>
                <c:pt idx="79">
                  <c:v>1611.3206757605096</c:v>
                </c:pt>
                <c:pt idx="80">
                  <c:v>1606.8524640931053</c:v>
                </c:pt>
                <c:pt idx="81">
                  <c:v>1602.3811168636666</c:v>
                </c:pt>
                <c:pt idx="82">
                  <c:v>1597.9056599026032</c:v>
                </c:pt>
                <c:pt idx="83">
                  <c:v>1593.4267661398019</c:v>
                </c:pt>
                <c:pt idx="84">
                  <c:v>1588.943390798705</c:v>
                </c:pt>
                <c:pt idx="85">
                  <c:v>1584.4562856452455</c:v>
                </c:pt>
                <c:pt idx="86">
                  <c:v>1579.9643377398088</c:v>
                </c:pt>
                <c:pt idx="87">
                  <c:v>1575.4683759052677</c:v>
                </c:pt>
                <c:pt idx="88">
                  <c:v>1570.9672216286822</c:v>
                </c:pt>
                <c:pt idx="89">
                  <c:v>1566.4617788342862</c:v>
                </c:pt>
                <c:pt idx="90">
                  <c:v>1561.9508061628505</c:v>
                </c:pt>
                <c:pt idx="91">
                  <c:v>1557.435280514538</c:v>
                </c:pt>
                <c:pt idx="92">
                  <c:v>1552.9139005393147</c:v>
                </c:pt>
                <c:pt idx="93">
                  <c:v>1548.3877138251096</c:v>
                </c:pt>
                <c:pt idx="94">
                  <c:v>1543.8553620058574</c:v>
                </c:pt>
                <c:pt idx="95">
                  <c:v>1539.3179609139854</c:v>
                </c:pt>
                <c:pt idx="96">
                  <c:v>1534.7740982520284</c:v>
                </c:pt>
                <c:pt idx="97">
                  <c:v>1530.2249555066126</c:v>
                </c:pt>
                <c:pt idx="98">
                  <c:v>1525.6690696337305</c:v>
                </c:pt>
                <c:pt idx="99">
                  <c:v>1521.1076850453458</c:v>
                </c:pt>
                <c:pt idx="100">
                  <c:v>1516.5392912261973</c:v>
                </c:pt>
                <c:pt idx="101">
                  <c:v>1511.9651926549943</c:v>
                </c:pt>
                <c:pt idx="102">
                  <c:v>1507.383834701034</c:v>
                </c:pt>
                <c:pt idx="103">
                  <c:v>1502.796578930594</c:v>
                </c:pt>
                <c:pt idx="104">
                  <c:v>1498.2018300238842</c:v>
                </c:pt>
                <c:pt idx="105">
                  <c:v>1493.6010035444058</c:v>
                </c:pt>
                <c:pt idx="106">
                  <c:v>1488.9924669701816</c:v>
                </c:pt>
                <c:pt idx="107">
                  <c:v>1484.3776866700562</c:v>
                </c:pt>
                <c:pt idx="108">
                  <c:v>1479.754996457336</c:v>
                </c:pt>
                <c:pt idx="109">
                  <c:v>1475.125910222607</c:v>
                </c:pt>
                <c:pt idx="110">
                  <c:v>1470.4887316925922</c:v>
                </c:pt>
                <c:pt idx="111">
                  <c:v>1465.845018914233</c:v>
                </c:pt>
                <c:pt idx="112">
                  <c:v>1461.1930491366718</c:v>
                </c:pt>
                <c:pt idx="113">
                  <c:v>1456.5344211260453</c:v>
                </c:pt>
                <c:pt idx="114">
                  <c:v>1451.8673892841532</c:v>
                </c:pt>
                <c:pt idx="115">
                  <c:v>1447.1935895974366</c:v>
                </c:pt>
                <c:pt idx="116">
                  <c:v>1442.5112572623777</c:v>
                </c:pt>
                <c:pt idx="117">
                  <c:v>1437.8220619351387</c:v>
                </c:pt>
                <c:pt idx="118">
                  <c:v>1433.1242232514724</c:v>
                </c:pt>
                <c:pt idx="119">
                  <c:v>1428.41944094496</c:v>
                </c:pt>
                <c:pt idx="120">
                  <c:v>1423.7059227288255</c:v>
                </c:pt>
                <c:pt idx="121">
                  <c:v>1418.985394789915</c:v>
                </c:pt>
                <c:pt idx="122">
                  <c:v>1414.2560565420797</c:v>
                </c:pt>
                <c:pt idx="123">
                  <c:v>1409.5196569791551</c:v>
                </c:pt>
                <c:pt idx="124">
                  <c:v>1404.774390815393</c:v>
                </c:pt>
                <c:pt idx="125">
                  <c:v>1400.0220261927655</c:v>
                </c:pt>
                <c:pt idx="126">
                  <c:v>1395.260756694331</c:v>
                </c:pt>
                <c:pt idx="127">
                  <c:v>1390.492365948093</c:v>
                </c:pt>
                <c:pt idx="128">
                  <c:v>1385.7150499353452</c:v>
                </c:pt>
                <c:pt idx="129">
                  <c:v>1380.9306041138293</c:v>
                </c:pt>
                <c:pt idx="130">
                  <c:v>1376.137230346304</c:v>
                </c:pt>
                <c:pt idx="131">
                  <c:v>1371.3367322785512</c:v>
                </c:pt>
                <c:pt idx="132">
                  <c:v>1366.5273210850173</c:v>
                </c:pt>
                <c:pt idx="133">
                  <c:v>1361.7108049808803</c:v>
                </c:pt>
                <c:pt idx="134">
                  <c:v>1356.8854078230993</c:v>
                </c:pt>
                <c:pt idx="135">
                  <c:v>1352.0529388087782</c:v>
                </c:pt>
                <c:pt idx="136">
                  <c:v>1347.2116377828609</c:v>
                </c:pt>
                <c:pt idx="137">
                  <c:v>1342.3633113758283</c:v>
                </c:pt>
                <c:pt idx="138">
                  <c:v>1337.5062186552054</c:v>
                </c:pt>
                <c:pt idx="139">
                  <c:v>1332.6421601825866</c:v>
                </c:pt>
                <c:pt idx="140">
                  <c:v>1327.7694174067271</c:v>
                </c:pt>
                <c:pt idx="141">
                  <c:v>1322.8897813713033</c:v>
                </c:pt>
                <c:pt idx="142">
                  <c:v>1318.0015589843674</c:v>
                </c:pt>
                <c:pt idx="143">
                  <c:v>1313.106528382416</c:v>
                </c:pt>
                <c:pt idx="144">
                  <c:v>1308.2030249260854</c:v>
                </c:pt>
                <c:pt idx="145">
                  <c:v>1303.2928105213002</c:v>
                </c:pt>
                <c:pt idx="146">
                  <c:v>1298.3742518860286</c:v>
                </c:pt>
                <c:pt idx="147">
                  <c:v>1293.4490914437654</c:v>
                </c:pt>
                <c:pt idx="148">
                  <c:v>1288.5157300826784</c:v>
                </c:pt>
                <c:pt idx="149">
                  <c:v>1283.5758875687231</c:v>
                </c:pt>
                <c:pt idx="150">
                  <c:v>1278.6280016783364</c:v>
                </c:pt>
                <c:pt idx="151">
                  <c:v>1273.6737664263503</c:v>
                </c:pt>
                <c:pt idx="152">
                  <c:v>1268.711659098213</c:v>
                </c:pt>
                <c:pt idx="153">
                  <c:v>1263.7433449499026</c:v>
                </c:pt>
                <c:pt idx="154">
                  <c:v>1258.7673432971558</c:v>
                </c:pt>
                <c:pt idx="155">
                  <c:v>1253.785287719112</c:v>
                </c:pt>
                <c:pt idx="156">
                  <c:v>1248.7957419818304</c:v>
                </c:pt>
                <c:pt idx="157">
                  <c:v>1243.8003051628316</c:v>
                </c:pt>
                <c:pt idx="158">
                  <c:v>1238.797587795862</c:v>
                </c:pt>
                <c:pt idx="159">
                  <c:v>1233.7891517282853</c:v>
                </c:pt>
                <c:pt idx="160">
                  <c:v>1228.773656475122</c:v>
                </c:pt>
                <c:pt idx="161">
                  <c:v>1223.7526240239156</c:v>
                </c:pt>
                <c:pt idx="162">
                  <c:v>1218.724764979959</c:v>
                </c:pt>
                <c:pt idx="163">
                  <c:v>1213.6915589424268</c:v>
                </c:pt>
                <c:pt idx="164">
                  <c:v>1208.6517696107628</c:v>
                </c:pt>
                <c:pt idx="165">
                  <c:v>1203.6068317701981</c:v>
                </c:pt>
                <c:pt idx="166">
                  <c:v>1198.5555641128065</c:v>
                </c:pt>
                <c:pt idx="167">
                  <c:v>1193.499354288779</c:v>
                </c:pt>
                <c:pt idx="168">
                  <c:v>1188.43707777584</c:v>
                </c:pt>
                <c:pt idx="169">
                  <c:v>1183.370072873694</c:v>
                </c:pt>
                <c:pt idx="170">
                  <c:v>1178.2972735334133</c:v>
                </c:pt>
                <c:pt idx="171">
                  <c:v>1173.2199665952803</c:v>
                </c:pt>
                <c:pt idx="172">
                  <c:v>1168.1371460663954</c:v>
                </c:pt>
                <c:pt idx="173">
                  <c:v>1163.050045325761</c:v>
                </c:pt>
                <c:pt idx="174">
                  <c:v>1157.9577199146224</c:v>
                </c:pt>
                <c:pt idx="175">
                  <c:v>1152.861347856229</c:v>
                </c:pt>
                <c:pt idx="176">
                  <c:v>1147.7600476000862</c:v>
                </c:pt>
                <c:pt idx="177">
                  <c:v>1142.6549400266713</c:v>
                </c:pt>
                <c:pt idx="178">
                  <c:v>1137.5452077645236</c:v>
                </c:pt>
                <c:pt idx="179">
                  <c:v>1132.4319128716397</c:v>
                </c:pt>
                <c:pt idx="180">
                  <c:v>1127.3143033237407</c:v>
                </c:pt>
                <c:pt idx="181">
                  <c:v>1122.193380783619</c:v>
                </c:pt>
                <c:pt idx="182">
                  <c:v>1117.0684596404626</c:v>
                </c:pt>
                <c:pt idx="183">
                  <c:v>1111.9404796956367</c:v>
                </c:pt>
                <c:pt idx="184">
                  <c:v>1106.8088227169908</c:v>
                </c:pt>
                <c:pt idx="185">
                  <c:v>1101.6743652841287</c:v>
                </c:pt>
                <c:pt idx="186">
                  <c:v>1096.5365574084374</c:v>
                </c:pt>
                <c:pt idx="187">
                  <c:v>1091.396211192595</c:v>
                </c:pt>
                <c:pt idx="188">
                  <c:v>1086.2528456568218</c:v>
                </c:pt>
                <c:pt idx="189">
                  <c:v>1081.1072072760837</c:v>
                </c:pt>
                <c:pt idx="190">
                  <c:v>1075.9588847458517</c:v>
                </c:pt>
                <c:pt idx="191">
                  <c:v>1070.8085578661185</c:v>
                </c:pt>
                <c:pt idx="192">
                  <c:v>1065.655885575777</c:v>
                </c:pt>
                <c:pt idx="193">
                  <c:v>1060.501480055236</c:v>
                </c:pt>
                <c:pt idx="194">
                  <c:v>1055.3450709572953</c:v>
                </c:pt>
                <c:pt idx="195">
                  <c:v>1050.1872019999362</c:v>
                </c:pt>
                <c:pt idx="196">
                  <c:v>1045.0276739231278</c:v>
                </c:pt>
                <c:pt idx="197">
                  <c:v>1039.8669612404804</c:v>
                </c:pt>
                <c:pt idx="198">
                  <c:v>1034.7049360555386</c:v>
                </c:pt>
                <c:pt idx="199">
                  <c:v>1029.5420030356672</c:v>
                </c:pt>
                <c:pt idx="200">
                  <c:v>1024.3781058277918</c:v>
                </c:pt>
                <c:pt idx="201">
                  <c:v>1019.2135787104461</c:v>
                </c:pt>
                <c:pt idx="202">
                  <c:v>1014.0484369572791</c:v>
                </c:pt>
                <c:pt idx="203">
                  <c:v>1008.8829440139895</c:v>
                </c:pt>
                <c:pt idx="204">
                  <c:v>1003.7171867678526</c:v>
                </c:pt>
                <c:pt idx="205">
                  <c:v>1003.5818568593784</c:v>
                </c:pt>
                <c:pt idx="206">
                  <c:v>1003.4462806669328</c:v>
                </c:pt>
                <c:pt idx="207">
                  <c:v>1003.3104773889283</c:v>
                </c:pt>
                <c:pt idx="208">
                  <c:v>1003.1744361183128</c:v>
                </c:pt>
                <c:pt idx="209">
                  <c:v>1003.0381742074197</c:v>
                </c:pt>
                <c:pt idx="210">
                  <c:v>1002.9016827103599</c:v>
                </c:pt>
                <c:pt idx="211">
                  <c:v>1002.764977107295</c:v>
                </c:pt>
                <c:pt idx="212">
                  <c:v>1002.6280504287945</c:v>
                </c:pt>
                <c:pt idx="213">
                  <c:v>1002.4909162592254</c:v>
                </c:pt>
                <c:pt idx="214">
                  <c:v>1002.3535696185925</c:v>
                </c:pt>
                <c:pt idx="215">
                  <c:v>1002.2526886046926</c:v>
                </c:pt>
                <c:pt idx="216">
                  <c:v>1002.1516394397073</c:v>
                </c:pt>
                <c:pt idx="217">
                  <c:v>1002.0504311581085</c:v>
                </c:pt>
                <c:pt idx="218">
                  <c:v>1001.9490610397933</c:v>
                </c:pt>
                <c:pt idx="219">
                  <c:v>1001.8475366895232</c:v>
                </c:pt>
                <c:pt idx="220">
                  <c:v>1001.7458568742597</c:v>
                </c:pt>
                <c:pt idx="221">
                  <c:v>1001.6440277562182</c:v>
                </c:pt>
                <c:pt idx="222">
                  <c:v>1001.542049594812</c:v>
                </c:pt>
                <c:pt idx="223">
                  <c:v>1001.4399270985765</c:v>
                </c:pt>
                <c:pt idx="224">
                  <c:v>1001.3376620230838</c:v>
                </c:pt>
                <c:pt idx="225">
                  <c:v>1001.3376620230838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Vypocty!$A$21</c:f>
              <c:strCache>
                <c:ptCount val="1"/>
                <c:pt idx="0">
                  <c:v> ps (Pa)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Vypocty!$B$4:$IV$4</c:f>
              <c:numCache>
                <c:ptCount val="255"/>
                <c:pt idx="0">
                  <c:v>-0.01</c:v>
                </c:pt>
                <c:pt idx="1">
                  <c:v>0</c:v>
                </c:pt>
                <c:pt idx="2">
                  <c:v>1E-05</c:v>
                </c:pt>
                <c:pt idx="3">
                  <c:v>2E-05</c:v>
                </c:pt>
                <c:pt idx="4">
                  <c:v>3E-05</c:v>
                </c:pt>
                <c:pt idx="5">
                  <c:v>4E-05</c:v>
                </c:pt>
                <c:pt idx="6">
                  <c:v>5E-05</c:v>
                </c:pt>
                <c:pt idx="7">
                  <c:v>6E-05</c:v>
                </c:pt>
                <c:pt idx="8">
                  <c:v>7.000000000000001E-05</c:v>
                </c:pt>
                <c:pt idx="9">
                  <c:v>8E-05</c:v>
                </c:pt>
                <c:pt idx="10">
                  <c:v>9E-05</c:v>
                </c:pt>
                <c:pt idx="11">
                  <c:v>0.0001</c:v>
                </c:pt>
                <c:pt idx="12">
                  <c:v>0.00046</c:v>
                </c:pt>
                <c:pt idx="13">
                  <c:v>0.00082</c:v>
                </c:pt>
                <c:pt idx="14">
                  <c:v>0.00118</c:v>
                </c:pt>
                <c:pt idx="15">
                  <c:v>0.0015400000000000001</c:v>
                </c:pt>
                <c:pt idx="16">
                  <c:v>0.0019000000000000002</c:v>
                </c:pt>
                <c:pt idx="17">
                  <c:v>0.0022600000000000003</c:v>
                </c:pt>
                <c:pt idx="18">
                  <c:v>0.0026200000000000004</c:v>
                </c:pt>
                <c:pt idx="19">
                  <c:v>0.0029800000000000004</c:v>
                </c:pt>
                <c:pt idx="20">
                  <c:v>0.0033400000000000005</c:v>
                </c:pt>
                <c:pt idx="21">
                  <c:v>0.0037000000000000006</c:v>
                </c:pt>
                <c:pt idx="22">
                  <c:v>0.005540000000000001</c:v>
                </c:pt>
                <c:pt idx="23">
                  <c:v>0.00738</c:v>
                </c:pt>
                <c:pt idx="24">
                  <c:v>0.00922</c:v>
                </c:pt>
                <c:pt idx="25">
                  <c:v>0.01106</c:v>
                </c:pt>
                <c:pt idx="26">
                  <c:v>0.0129</c:v>
                </c:pt>
                <c:pt idx="27">
                  <c:v>0.01474</c:v>
                </c:pt>
                <c:pt idx="28">
                  <c:v>0.01658</c:v>
                </c:pt>
                <c:pt idx="29">
                  <c:v>0.018420000000000002</c:v>
                </c:pt>
                <c:pt idx="30">
                  <c:v>0.020260000000000004</c:v>
                </c:pt>
                <c:pt idx="31">
                  <c:v>0.022100000000000005</c:v>
                </c:pt>
                <c:pt idx="32">
                  <c:v>0.022120000000000004</c:v>
                </c:pt>
                <c:pt idx="33">
                  <c:v>0.022140000000000003</c:v>
                </c:pt>
                <c:pt idx="34">
                  <c:v>0.022160000000000003</c:v>
                </c:pt>
                <c:pt idx="35">
                  <c:v>0.022180000000000002</c:v>
                </c:pt>
                <c:pt idx="36">
                  <c:v>0.0222</c:v>
                </c:pt>
                <c:pt idx="37">
                  <c:v>0.02222</c:v>
                </c:pt>
                <c:pt idx="38">
                  <c:v>0.02224</c:v>
                </c:pt>
                <c:pt idx="39">
                  <c:v>0.02226</c:v>
                </c:pt>
                <c:pt idx="40">
                  <c:v>0.022279999999999998</c:v>
                </c:pt>
                <c:pt idx="41">
                  <c:v>0.022299999999999997</c:v>
                </c:pt>
                <c:pt idx="42">
                  <c:v>0.032299999999999995</c:v>
                </c:pt>
                <c:pt idx="43">
                  <c:v>0.0423</c:v>
                </c:pt>
                <c:pt idx="44">
                  <c:v>0.0523</c:v>
                </c:pt>
                <c:pt idx="45">
                  <c:v>0.0623</c:v>
                </c:pt>
                <c:pt idx="46">
                  <c:v>0.0723</c:v>
                </c:pt>
                <c:pt idx="47">
                  <c:v>0.0823</c:v>
                </c:pt>
                <c:pt idx="48">
                  <c:v>0.0923</c:v>
                </c:pt>
                <c:pt idx="49">
                  <c:v>0.10229999999999999</c:v>
                </c:pt>
                <c:pt idx="50">
                  <c:v>0.11229999999999998</c:v>
                </c:pt>
                <c:pt idx="51">
                  <c:v>0.12229999999999998</c:v>
                </c:pt>
                <c:pt idx="52">
                  <c:v>0.13429999999999997</c:v>
                </c:pt>
                <c:pt idx="53">
                  <c:v>0.14629999999999999</c:v>
                </c:pt>
                <c:pt idx="54">
                  <c:v>0.1583</c:v>
                </c:pt>
                <c:pt idx="55">
                  <c:v>0.1703</c:v>
                </c:pt>
                <c:pt idx="56">
                  <c:v>0.18230000000000002</c:v>
                </c:pt>
                <c:pt idx="57">
                  <c:v>0.19430000000000003</c:v>
                </c:pt>
                <c:pt idx="58">
                  <c:v>0.20630000000000004</c:v>
                </c:pt>
                <c:pt idx="59">
                  <c:v>0.21830000000000005</c:v>
                </c:pt>
                <c:pt idx="60">
                  <c:v>0.23030000000000006</c:v>
                </c:pt>
                <c:pt idx="61">
                  <c:v>0.24230000000000007</c:v>
                </c:pt>
                <c:pt idx="62">
                  <c:v>0.2423279720279721</c:v>
                </c:pt>
                <c:pt idx="63">
                  <c:v>0.24235594405594413</c:v>
                </c:pt>
                <c:pt idx="64">
                  <c:v>0.24238391608391616</c:v>
                </c:pt>
                <c:pt idx="65">
                  <c:v>0.24241188811188819</c:v>
                </c:pt>
                <c:pt idx="66">
                  <c:v>0.2424398601398602</c:v>
                </c:pt>
                <c:pt idx="67">
                  <c:v>0.24246783216783224</c:v>
                </c:pt>
                <c:pt idx="68">
                  <c:v>0.24249580419580427</c:v>
                </c:pt>
                <c:pt idx="69">
                  <c:v>0.2425237762237763</c:v>
                </c:pt>
                <c:pt idx="70">
                  <c:v>0.24255174825174833</c:v>
                </c:pt>
                <c:pt idx="71">
                  <c:v>0.24257972027972036</c:v>
                </c:pt>
                <c:pt idx="72">
                  <c:v>0.24260769230769239</c:v>
                </c:pt>
                <c:pt idx="73">
                  <c:v>0.2426356643356644</c:v>
                </c:pt>
                <c:pt idx="74">
                  <c:v>0.24266363636363644</c:v>
                </c:pt>
                <c:pt idx="75">
                  <c:v>0.24269160839160847</c:v>
                </c:pt>
                <c:pt idx="76">
                  <c:v>0.2427195804195805</c:v>
                </c:pt>
                <c:pt idx="77">
                  <c:v>0.24274755244755253</c:v>
                </c:pt>
                <c:pt idx="78">
                  <c:v>0.24277552447552456</c:v>
                </c:pt>
                <c:pt idx="79">
                  <c:v>0.24280349650349659</c:v>
                </c:pt>
                <c:pt idx="80">
                  <c:v>0.24283146853146861</c:v>
                </c:pt>
                <c:pt idx="81">
                  <c:v>0.24285944055944064</c:v>
                </c:pt>
                <c:pt idx="82">
                  <c:v>0.24288741258741267</c:v>
                </c:pt>
                <c:pt idx="83">
                  <c:v>0.2429153846153847</c:v>
                </c:pt>
                <c:pt idx="84">
                  <c:v>0.24294335664335673</c:v>
                </c:pt>
                <c:pt idx="85">
                  <c:v>0.24297132867132876</c:v>
                </c:pt>
                <c:pt idx="86">
                  <c:v>0.24299930069930079</c:v>
                </c:pt>
                <c:pt idx="87">
                  <c:v>0.24302727272727281</c:v>
                </c:pt>
                <c:pt idx="88">
                  <c:v>0.24305524475524484</c:v>
                </c:pt>
                <c:pt idx="89">
                  <c:v>0.24308321678321687</c:v>
                </c:pt>
                <c:pt idx="90">
                  <c:v>0.2431111888111889</c:v>
                </c:pt>
                <c:pt idx="91">
                  <c:v>0.24313916083916093</c:v>
                </c:pt>
                <c:pt idx="92">
                  <c:v>0.24316713286713296</c:v>
                </c:pt>
                <c:pt idx="93">
                  <c:v>0.24319510489510499</c:v>
                </c:pt>
                <c:pt idx="94">
                  <c:v>0.24322307692307701</c:v>
                </c:pt>
                <c:pt idx="95">
                  <c:v>0.24325104895104904</c:v>
                </c:pt>
                <c:pt idx="96">
                  <c:v>0.24327902097902107</c:v>
                </c:pt>
                <c:pt idx="97">
                  <c:v>0.2433069930069931</c:v>
                </c:pt>
                <c:pt idx="98">
                  <c:v>0.24333496503496513</c:v>
                </c:pt>
                <c:pt idx="99">
                  <c:v>0.24336293706293716</c:v>
                </c:pt>
                <c:pt idx="100">
                  <c:v>0.24339090909090919</c:v>
                </c:pt>
                <c:pt idx="101">
                  <c:v>0.24341888111888121</c:v>
                </c:pt>
                <c:pt idx="102">
                  <c:v>0.24344685314685324</c:v>
                </c:pt>
                <c:pt idx="103">
                  <c:v>0.24347482517482527</c:v>
                </c:pt>
                <c:pt idx="104">
                  <c:v>0.2435027972027973</c:v>
                </c:pt>
                <c:pt idx="105">
                  <c:v>0.24353076923076933</c:v>
                </c:pt>
                <c:pt idx="106">
                  <c:v>0.24355874125874136</c:v>
                </c:pt>
                <c:pt idx="107">
                  <c:v>0.24358671328671339</c:v>
                </c:pt>
                <c:pt idx="108">
                  <c:v>0.24361468531468541</c:v>
                </c:pt>
                <c:pt idx="109">
                  <c:v>0.24364265734265744</c:v>
                </c:pt>
                <c:pt idx="110">
                  <c:v>0.24367062937062947</c:v>
                </c:pt>
                <c:pt idx="111">
                  <c:v>0.2436986013986015</c:v>
                </c:pt>
                <c:pt idx="112">
                  <c:v>0.24372657342657353</c:v>
                </c:pt>
                <c:pt idx="113">
                  <c:v>0.24375454545454556</c:v>
                </c:pt>
                <c:pt idx="114">
                  <c:v>0.24378251748251759</c:v>
                </c:pt>
                <c:pt idx="115">
                  <c:v>0.24381048951048961</c:v>
                </c:pt>
                <c:pt idx="116">
                  <c:v>0.24383846153846164</c:v>
                </c:pt>
                <c:pt idx="117">
                  <c:v>0.24386643356643367</c:v>
                </c:pt>
                <c:pt idx="118">
                  <c:v>0.2438944055944057</c:v>
                </c:pt>
                <c:pt idx="119">
                  <c:v>0.24392237762237773</c:v>
                </c:pt>
                <c:pt idx="120">
                  <c:v>0.24395034965034976</c:v>
                </c:pt>
                <c:pt idx="121">
                  <c:v>0.24397832167832179</c:v>
                </c:pt>
                <c:pt idx="122">
                  <c:v>0.24400629370629381</c:v>
                </c:pt>
                <c:pt idx="123">
                  <c:v>0.24403426573426584</c:v>
                </c:pt>
                <c:pt idx="124">
                  <c:v>0.24406223776223787</c:v>
                </c:pt>
                <c:pt idx="125">
                  <c:v>0.2440902097902099</c:v>
                </c:pt>
                <c:pt idx="126">
                  <c:v>0.24411818181818193</c:v>
                </c:pt>
                <c:pt idx="127">
                  <c:v>0.24414615384615396</c:v>
                </c:pt>
                <c:pt idx="128">
                  <c:v>0.24417412587412599</c:v>
                </c:pt>
                <c:pt idx="129">
                  <c:v>0.24420209790209801</c:v>
                </c:pt>
                <c:pt idx="130">
                  <c:v>0.24423006993007004</c:v>
                </c:pt>
                <c:pt idx="131">
                  <c:v>0.24425804195804207</c:v>
                </c:pt>
                <c:pt idx="132">
                  <c:v>0.2442860139860141</c:v>
                </c:pt>
                <c:pt idx="133">
                  <c:v>0.24431398601398613</c:v>
                </c:pt>
                <c:pt idx="134">
                  <c:v>0.24434195804195816</c:v>
                </c:pt>
                <c:pt idx="135">
                  <c:v>0.24436993006993019</c:v>
                </c:pt>
                <c:pt idx="136">
                  <c:v>0.24439790209790221</c:v>
                </c:pt>
                <c:pt idx="137">
                  <c:v>0.24442587412587424</c:v>
                </c:pt>
                <c:pt idx="138">
                  <c:v>0.24445384615384627</c:v>
                </c:pt>
                <c:pt idx="139">
                  <c:v>0.2444818181818183</c:v>
                </c:pt>
                <c:pt idx="140">
                  <c:v>0.24450979020979033</c:v>
                </c:pt>
                <c:pt idx="141">
                  <c:v>0.24453776223776236</c:v>
                </c:pt>
                <c:pt idx="142">
                  <c:v>0.24456573426573439</c:v>
                </c:pt>
                <c:pt idx="143">
                  <c:v>0.24459370629370641</c:v>
                </c:pt>
                <c:pt idx="144">
                  <c:v>0.24462167832167844</c:v>
                </c:pt>
                <c:pt idx="145">
                  <c:v>0.24464965034965047</c:v>
                </c:pt>
                <c:pt idx="146">
                  <c:v>0.2446776223776225</c:v>
                </c:pt>
                <c:pt idx="147">
                  <c:v>0.24470559440559453</c:v>
                </c:pt>
                <c:pt idx="148">
                  <c:v>0.24473356643356656</c:v>
                </c:pt>
                <c:pt idx="149">
                  <c:v>0.24476153846153859</c:v>
                </c:pt>
                <c:pt idx="150">
                  <c:v>0.24478951048951061</c:v>
                </c:pt>
                <c:pt idx="151">
                  <c:v>0.24481748251748264</c:v>
                </c:pt>
                <c:pt idx="152">
                  <c:v>0.24484545454545467</c:v>
                </c:pt>
                <c:pt idx="153">
                  <c:v>0.2448734265734267</c:v>
                </c:pt>
                <c:pt idx="154">
                  <c:v>0.24490139860139873</c:v>
                </c:pt>
                <c:pt idx="155">
                  <c:v>0.24492937062937076</c:v>
                </c:pt>
                <c:pt idx="156">
                  <c:v>0.24495734265734279</c:v>
                </c:pt>
                <c:pt idx="157">
                  <c:v>0.24498531468531481</c:v>
                </c:pt>
                <c:pt idx="158">
                  <c:v>0.24501328671328684</c:v>
                </c:pt>
                <c:pt idx="159">
                  <c:v>0.24504125874125887</c:v>
                </c:pt>
                <c:pt idx="160">
                  <c:v>0.2450692307692309</c:v>
                </c:pt>
                <c:pt idx="161">
                  <c:v>0.24509720279720293</c:v>
                </c:pt>
                <c:pt idx="162">
                  <c:v>0.24512517482517496</c:v>
                </c:pt>
                <c:pt idx="163">
                  <c:v>0.24515314685314699</c:v>
                </c:pt>
                <c:pt idx="164">
                  <c:v>0.24518111888111901</c:v>
                </c:pt>
                <c:pt idx="165">
                  <c:v>0.24520909090909104</c:v>
                </c:pt>
                <c:pt idx="166">
                  <c:v>0.24523706293706307</c:v>
                </c:pt>
                <c:pt idx="167">
                  <c:v>0.2452650349650351</c:v>
                </c:pt>
                <c:pt idx="168">
                  <c:v>0.24529300699300713</c:v>
                </c:pt>
                <c:pt idx="169">
                  <c:v>0.24532097902097916</c:v>
                </c:pt>
                <c:pt idx="170">
                  <c:v>0.24534895104895119</c:v>
                </c:pt>
                <c:pt idx="171">
                  <c:v>0.24537692307692321</c:v>
                </c:pt>
                <c:pt idx="172">
                  <c:v>0.24540489510489524</c:v>
                </c:pt>
                <c:pt idx="173">
                  <c:v>0.24543286713286727</c:v>
                </c:pt>
                <c:pt idx="174">
                  <c:v>0.2454608391608393</c:v>
                </c:pt>
                <c:pt idx="175">
                  <c:v>0.24548881118881133</c:v>
                </c:pt>
                <c:pt idx="176">
                  <c:v>0.24551678321678336</c:v>
                </c:pt>
                <c:pt idx="177">
                  <c:v>0.24554475524475539</c:v>
                </c:pt>
                <c:pt idx="178">
                  <c:v>0.24557272727272741</c:v>
                </c:pt>
                <c:pt idx="179">
                  <c:v>0.24560069930069944</c:v>
                </c:pt>
                <c:pt idx="180">
                  <c:v>0.24562867132867147</c:v>
                </c:pt>
                <c:pt idx="181">
                  <c:v>0.2456566433566435</c:v>
                </c:pt>
                <c:pt idx="182">
                  <c:v>0.24568461538461553</c:v>
                </c:pt>
                <c:pt idx="183">
                  <c:v>0.24571258741258756</c:v>
                </c:pt>
                <c:pt idx="184">
                  <c:v>0.24574055944055959</c:v>
                </c:pt>
                <c:pt idx="185">
                  <c:v>0.24576853146853161</c:v>
                </c:pt>
                <c:pt idx="186">
                  <c:v>0.24579650349650364</c:v>
                </c:pt>
                <c:pt idx="187">
                  <c:v>0.24582447552447567</c:v>
                </c:pt>
                <c:pt idx="188">
                  <c:v>0.2458524475524477</c:v>
                </c:pt>
                <c:pt idx="189">
                  <c:v>0.24588041958041973</c:v>
                </c:pt>
                <c:pt idx="190">
                  <c:v>0.24590839160839176</c:v>
                </c:pt>
                <c:pt idx="191">
                  <c:v>0.2459363636363638</c:v>
                </c:pt>
                <c:pt idx="192">
                  <c:v>0.24596433566433581</c:v>
                </c:pt>
                <c:pt idx="193">
                  <c:v>0.24599230769230784</c:v>
                </c:pt>
                <c:pt idx="194">
                  <c:v>0.24602027972027987</c:v>
                </c:pt>
                <c:pt idx="195">
                  <c:v>0.2460482517482519</c:v>
                </c:pt>
                <c:pt idx="196">
                  <c:v>0.24607622377622393</c:v>
                </c:pt>
                <c:pt idx="197">
                  <c:v>0.24610419580419596</c:v>
                </c:pt>
                <c:pt idx="198">
                  <c:v>0.246132167832168</c:v>
                </c:pt>
                <c:pt idx="199">
                  <c:v>0.24616013986014001</c:v>
                </c:pt>
                <c:pt idx="200">
                  <c:v>0.24618811188811204</c:v>
                </c:pt>
                <c:pt idx="201">
                  <c:v>0.24621608391608407</c:v>
                </c:pt>
                <c:pt idx="202">
                  <c:v>0.2462440559440561</c:v>
                </c:pt>
                <c:pt idx="203">
                  <c:v>0.24627202797202813</c:v>
                </c:pt>
                <c:pt idx="204">
                  <c:v>0.24630000000000016</c:v>
                </c:pt>
                <c:pt idx="205">
                  <c:v>0.27630000000000016</c:v>
                </c:pt>
                <c:pt idx="206">
                  <c:v>0.3063000000000001</c:v>
                </c:pt>
                <c:pt idx="207">
                  <c:v>0.33630000000000015</c:v>
                </c:pt>
                <c:pt idx="208">
                  <c:v>0.3663000000000002</c:v>
                </c:pt>
                <c:pt idx="209">
                  <c:v>0.3963000000000002</c:v>
                </c:pt>
                <c:pt idx="210">
                  <c:v>0.42630000000000023</c:v>
                </c:pt>
                <c:pt idx="211">
                  <c:v>0.45630000000000026</c:v>
                </c:pt>
                <c:pt idx="212">
                  <c:v>0.4863000000000003</c:v>
                </c:pt>
                <c:pt idx="213">
                  <c:v>0.5163000000000003</c:v>
                </c:pt>
                <c:pt idx="214">
                  <c:v>0.5463000000000003</c:v>
                </c:pt>
                <c:pt idx="215">
                  <c:v>0.5683000000000004</c:v>
                </c:pt>
                <c:pt idx="216">
                  <c:v>0.5903000000000004</c:v>
                </c:pt>
                <c:pt idx="217">
                  <c:v>0.6123000000000004</c:v>
                </c:pt>
                <c:pt idx="218">
                  <c:v>0.6343000000000004</c:v>
                </c:pt>
                <c:pt idx="219">
                  <c:v>0.6563000000000004</c:v>
                </c:pt>
                <c:pt idx="220">
                  <c:v>0.6783000000000005</c:v>
                </c:pt>
                <c:pt idx="221">
                  <c:v>0.7003000000000005</c:v>
                </c:pt>
                <c:pt idx="222">
                  <c:v>0.7223000000000005</c:v>
                </c:pt>
                <c:pt idx="223">
                  <c:v>0.7443000000000005</c:v>
                </c:pt>
                <c:pt idx="224">
                  <c:v>0.7663000000000005</c:v>
                </c:pt>
              </c:numCache>
            </c:numRef>
          </c:xVal>
          <c:yVal>
            <c:numRef>
              <c:f>Vypocty!$B$21:$IV$21</c:f>
              <c:numCache>
                <c:ptCount val="255"/>
                <c:pt idx="0">
                  <c:v>2723.3501377003563</c:v>
                </c:pt>
                <c:pt idx="1">
                  <c:v>2290.829347857118</c:v>
                </c:pt>
                <c:pt idx="2">
                  <c:v>2290.7565186376914</c:v>
                </c:pt>
                <c:pt idx="3">
                  <c:v>2290.683691441537</c:v>
                </c:pt>
                <c:pt idx="4">
                  <c:v>2290.610866268597</c:v>
                </c:pt>
                <c:pt idx="5">
                  <c:v>2290.538043118845</c:v>
                </c:pt>
                <c:pt idx="6">
                  <c:v>2290.465221992218</c:v>
                </c:pt>
                <c:pt idx="7">
                  <c:v>2290.392402888664</c:v>
                </c:pt>
                <c:pt idx="8">
                  <c:v>2290.3195858081535</c:v>
                </c:pt>
                <c:pt idx="9">
                  <c:v>2290.246770750626</c:v>
                </c:pt>
                <c:pt idx="10">
                  <c:v>2290.1739577160283</c:v>
                </c:pt>
                <c:pt idx="11">
                  <c:v>2290.1011467043345</c:v>
                </c:pt>
                <c:pt idx="12">
                  <c:v>2287.481297127903</c:v>
                </c:pt>
                <c:pt idx="13">
                  <c:v>2284.8640669412885</c:v>
                </c:pt>
                <c:pt idx="14">
                  <c:v>2282.2494539305612</c:v>
                </c:pt>
                <c:pt idx="15">
                  <c:v>2279.637455883258</c:v>
                </c:pt>
                <c:pt idx="16">
                  <c:v>2277.028070588402</c:v>
                </c:pt>
                <c:pt idx="17">
                  <c:v>2274.4212958365392</c:v>
                </c:pt>
                <c:pt idx="18">
                  <c:v>2271.817129419682</c:v>
                </c:pt>
                <c:pt idx="19">
                  <c:v>2269.2155691313333</c:v>
                </c:pt>
                <c:pt idx="20">
                  <c:v>2266.6166127665047</c:v>
                </c:pt>
                <c:pt idx="21">
                  <c:v>2264.020258121679</c:v>
                </c:pt>
                <c:pt idx="22">
                  <c:v>2247.8598091627973</c:v>
                </c:pt>
                <c:pt idx="23">
                  <c:v>2231.800268298506</c:v>
                </c:pt>
                <c:pt idx="24">
                  <c:v>2215.84110229225</c:v>
                </c:pt>
                <c:pt idx="25">
                  <c:v>2199.981780159312</c:v>
                </c:pt>
                <c:pt idx="26">
                  <c:v>2184.2217731601104</c:v>
                </c:pt>
                <c:pt idx="27">
                  <c:v>2168.5605547934747</c:v>
                </c:pt>
                <c:pt idx="28">
                  <c:v>2152.99760078997</c:v>
                </c:pt>
                <c:pt idx="29">
                  <c:v>2137.532389105224</c:v>
                </c:pt>
                <c:pt idx="30">
                  <c:v>2122.1643999132325</c:v>
                </c:pt>
                <c:pt idx="31">
                  <c:v>2106.893115599693</c:v>
                </c:pt>
                <c:pt idx="32">
                  <c:v>2106.8269291007546</c:v>
                </c:pt>
                <c:pt idx="33">
                  <c:v>2106.760744420114</c:v>
                </c:pt>
                <c:pt idx="34">
                  <c:v>2106.694561557695</c:v>
                </c:pt>
                <c:pt idx="35">
                  <c:v>2106.628380513474</c:v>
                </c:pt>
                <c:pt idx="36">
                  <c:v>2106.562201287404</c:v>
                </c:pt>
                <c:pt idx="37">
                  <c:v>2106.496023879451</c:v>
                </c:pt>
                <c:pt idx="38">
                  <c:v>2106.429848289562</c:v>
                </c:pt>
                <c:pt idx="39">
                  <c:v>2106.3636745177023</c:v>
                </c:pt>
                <c:pt idx="40">
                  <c:v>2106.297502563829</c:v>
                </c:pt>
                <c:pt idx="41">
                  <c:v>2106.2313324279</c:v>
                </c:pt>
                <c:pt idx="42">
                  <c:v>2073.3730780464575</c:v>
                </c:pt>
                <c:pt idx="43">
                  <c:v>2040.9640444385943</c:v>
                </c:pt>
                <c:pt idx="44">
                  <c:v>2008.9990219782535</c:v>
                </c:pt>
                <c:pt idx="45">
                  <c:v>1977.4728494895392</c:v>
                </c:pt>
                <c:pt idx="46">
                  <c:v>1946.3804139266583</c:v>
                </c:pt>
                <c:pt idx="47">
                  <c:v>1915.7166500546696</c:v>
                </c:pt>
                <c:pt idx="48">
                  <c:v>1885.4765401312914</c:v>
                </c:pt>
                <c:pt idx="49">
                  <c:v>1855.6551135896732</c:v>
                </c:pt>
                <c:pt idx="50">
                  <c:v>1826.2474467220554</c:v>
                </c:pt>
                <c:pt idx="51">
                  <c:v>1797.2486623645082</c:v>
                </c:pt>
                <c:pt idx="52">
                  <c:v>1786.4034297446199</c:v>
                </c:pt>
                <c:pt idx="53">
                  <c:v>1775.6155554385834</c:v>
                </c:pt>
                <c:pt idx="54">
                  <c:v>1764.8847819460561</c:v>
                </c:pt>
                <c:pt idx="55">
                  <c:v>1754.2108526955824</c:v>
                </c:pt>
                <c:pt idx="56">
                  <c:v>1743.593512042163</c:v>
                </c:pt>
                <c:pt idx="57">
                  <c:v>1733.0325052649239</c:v>
                </c:pt>
                <c:pt idx="58">
                  <c:v>1722.5275785646436</c:v>
                </c:pt>
                <c:pt idx="59">
                  <c:v>1712.0784790614412</c:v>
                </c:pt>
                <c:pt idx="60">
                  <c:v>1701.684954792343</c:v>
                </c:pt>
                <c:pt idx="61">
                  <c:v>1691.3467547089358</c:v>
                </c:pt>
                <c:pt idx="62">
                  <c:v>1691.310577428845</c:v>
                </c:pt>
                <c:pt idx="63">
                  <c:v>1691.2744008267907</c:v>
                </c:pt>
                <c:pt idx="64">
                  <c:v>1691.2382249027598</c:v>
                </c:pt>
                <c:pt idx="65">
                  <c:v>1691.2020496567302</c:v>
                </c:pt>
                <c:pt idx="66">
                  <c:v>1691.165875088706</c:v>
                </c:pt>
                <c:pt idx="67">
                  <c:v>1691.1297011986649</c:v>
                </c:pt>
                <c:pt idx="68">
                  <c:v>1691.0935279866117</c:v>
                </c:pt>
                <c:pt idx="69">
                  <c:v>1691.057355452515</c:v>
                </c:pt>
                <c:pt idx="70">
                  <c:v>1691.0211835963744</c:v>
                </c:pt>
                <c:pt idx="71">
                  <c:v>1690.985012418183</c:v>
                </c:pt>
                <c:pt idx="72">
                  <c:v>1690.9488419179197</c:v>
                </c:pt>
                <c:pt idx="73">
                  <c:v>1690.9126720955937</c:v>
                </c:pt>
                <c:pt idx="74">
                  <c:v>1690.8765029511676</c:v>
                </c:pt>
                <c:pt idx="75">
                  <c:v>1690.8403344846474</c:v>
                </c:pt>
                <c:pt idx="76">
                  <c:v>1690.8041666960228</c:v>
                </c:pt>
                <c:pt idx="77">
                  <c:v>1690.7679995852695</c:v>
                </c:pt>
                <c:pt idx="78">
                  <c:v>1690.7318331523913</c:v>
                </c:pt>
                <c:pt idx="79">
                  <c:v>1690.6956673973682</c:v>
                </c:pt>
                <c:pt idx="80">
                  <c:v>1690.6595023202021</c:v>
                </c:pt>
                <c:pt idx="81">
                  <c:v>1690.6233379208645</c:v>
                </c:pt>
                <c:pt idx="82">
                  <c:v>1690.5871741993572</c:v>
                </c:pt>
                <c:pt idx="83">
                  <c:v>1690.5510111556603</c:v>
                </c:pt>
                <c:pt idx="84">
                  <c:v>1690.5148487897684</c:v>
                </c:pt>
                <c:pt idx="85">
                  <c:v>1690.4786871016843</c:v>
                </c:pt>
                <c:pt idx="86">
                  <c:v>1690.4425260913677</c:v>
                </c:pt>
                <c:pt idx="87">
                  <c:v>1690.4063657588308</c:v>
                </c:pt>
                <c:pt idx="88">
                  <c:v>1690.370206104051</c:v>
                </c:pt>
                <c:pt idx="89">
                  <c:v>1690.3340471270344</c:v>
                </c:pt>
                <c:pt idx="90">
                  <c:v>1690.2978888277469</c:v>
                </c:pt>
                <c:pt idx="91">
                  <c:v>1690.2617312061868</c:v>
                </c:pt>
                <c:pt idx="92">
                  <c:v>1690.2255742623588</c:v>
                </c:pt>
                <c:pt idx="93">
                  <c:v>1690.1894179962255</c:v>
                </c:pt>
                <c:pt idx="94">
                  <c:v>1690.1532624077943</c:v>
                </c:pt>
                <c:pt idx="95">
                  <c:v>1690.1171074970462</c:v>
                </c:pt>
                <c:pt idx="96">
                  <c:v>1690.080953263981</c:v>
                </c:pt>
                <c:pt idx="97">
                  <c:v>1690.0447997085735</c:v>
                </c:pt>
                <c:pt idx="98">
                  <c:v>1690.0086468308175</c:v>
                </c:pt>
                <c:pt idx="99">
                  <c:v>1689.9724946307103</c:v>
                </c:pt>
                <c:pt idx="100">
                  <c:v>1689.936343108231</c:v>
                </c:pt>
                <c:pt idx="101">
                  <c:v>1689.9001922633856</c:v>
                </c:pt>
                <c:pt idx="102">
                  <c:v>1689.8640420961385</c:v>
                </c:pt>
                <c:pt idx="103">
                  <c:v>1689.8278926064895</c:v>
                </c:pt>
                <c:pt idx="104">
                  <c:v>1689.7917437944373</c:v>
                </c:pt>
                <c:pt idx="105">
                  <c:v>1689.7555956599638</c:v>
                </c:pt>
                <c:pt idx="106">
                  <c:v>1689.7194482030588</c:v>
                </c:pt>
                <c:pt idx="107">
                  <c:v>1689.683301423703</c:v>
                </c:pt>
                <c:pt idx="108">
                  <c:v>1689.647155321907</c:v>
                </c:pt>
                <c:pt idx="109">
                  <c:v>1689.6110098976328</c:v>
                </c:pt>
                <c:pt idx="110">
                  <c:v>1689.5748651508843</c:v>
                </c:pt>
                <c:pt idx="111">
                  <c:v>1689.5387210816539</c:v>
                </c:pt>
                <c:pt idx="112">
                  <c:v>1689.502577689922</c:v>
                </c:pt>
                <c:pt idx="113">
                  <c:v>1689.4664349756947</c:v>
                </c:pt>
                <c:pt idx="114">
                  <c:v>1689.4302929389362</c:v>
                </c:pt>
                <c:pt idx="115">
                  <c:v>1689.3941515796541</c:v>
                </c:pt>
                <c:pt idx="116">
                  <c:v>1689.358010897826</c:v>
                </c:pt>
                <c:pt idx="117">
                  <c:v>1689.3218708934548</c:v>
                </c:pt>
                <c:pt idx="118">
                  <c:v>1689.28573156652</c:v>
                </c:pt>
                <c:pt idx="119">
                  <c:v>1689.2495929170066</c:v>
                </c:pt>
                <c:pt idx="120">
                  <c:v>1689.2134549449158</c:v>
                </c:pt>
                <c:pt idx="121">
                  <c:v>1689.1773176502347</c:v>
                </c:pt>
                <c:pt idx="122">
                  <c:v>1689.1411810329437</c:v>
                </c:pt>
                <c:pt idx="123">
                  <c:v>1689.1050450930354</c:v>
                </c:pt>
                <c:pt idx="124">
                  <c:v>1689.0689098304993</c:v>
                </c:pt>
                <c:pt idx="125">
                  <c:v>1689.0327752453372</c:v>
                </c:pt>
                <c:pt idx="126">
                  <c:v>1688.996641337516</c:v>
                </c:pt>
                <c:pt idx="127">
                  <c:v>1688.9605081070406</c:v>
                </c:pt>
                <c:pt idx="128">
                  <c:v>1688.9243755538912</c:v>
                </c:pt>
                <c:pt idx="129">
                  <c:v>1688.888243678074</c:v>
                </c:pt>
                <c:pt idx="130">
                  <c:v>1688.8521124795536</c:v>
                </c:pt>
                <c:pt idx="131">
                  <c:v>1688.8159819583327</c:v>
                </c:pt>
                <c:pt idx="132">
                  <c:v>1688.7798521144023</c:v>
                </c:pt>
                <c:pt idx="133">
                  <c:v>1688.7437229477505</c:v>
                </c:pt>
                <c:pt idx="134">
                  <c:v>1688.7075944583642</c:v>
                </c:pt>
                <c:pt idx="135">
                  <c:v>1688.671466646227</c:v>
                </c:pt>
                <c:pt idx="136">
                  <c:v>1688.6353395113356</c:v>
                </c:pt>
                <c:pt idx="137">
                  <c:v>1688.5992130536888</c:v>
                </c:pt>
                <c:pt idx="138">
                  <c:v>1688.5630872732524</c:v>
                </c:pt>
                <c:pt idx="139">
                  <c:v>1688.5269621700324</c:v>
                </c:pt>
                <c:pt idx="140">
                  <c:v>1688.4908377440108</c:v>
                </c:pt>
                <c:pt idx="141">
                  <c:v>1688.4547139951892</c:v>
                </c:pt>
                <c:pt idx="142">
                  <c:v>1688.4185909235393</c:v>
                </c:pt>
                <c:pt idx="143">
                  <c:v>1688.3824685290554</c:v>
                </c:pt>
                <c:pt idx="144">
                  <c:v>1688.346346811734</c:v>
                </c:pt>
                <c:pt idx="145">
                  <c:v>1688.3102257715566</c:v>
                </c:pt>
                <c:pt idx="146">
                  <c:v>1688.274105408527</c:v>
                </c:pt>
                <c:pt idx="147">
                  <c:v>1688.237985722611</c:v>
                </c:pt>
                <c:pt idx="148">
                  <c:v>1688.2018667138166</c:v>
                </c:pt>
                <c:pt idx="149">
                  <c:v>1688.1657483821284</c:v>
                </c:pt>
                <c:pt idx="150">
                  <c:v>1688.1296307275256</c:v>
                </c:pt>
                <c:pt idx="151">
                  <c:v>1688.0935137500103</c:v>
                </c:pt>
                <c:pt idx="152">
                  <c:v>1688.057397449564</c:v>
                </c:pt>
                <c:pt idx="153">
                  <c:v>1688.0212818261887</c:v>
                </c:pt>
                <c:pt idx="154">
                  <c:v>1687.9851668798526</c:v>
                </c:pt>
                <c:pt idx="155">
                  <c:v>1687.9490526105562</c:v>
                </c:pt>
                <c:pt idx="156">
                  <c:v>1687.9129390182936</c:v>
                </c:pt>
                <c:pt idx="157">
                  <c:v>1687.8768261030436</c:v>
                </c:pt>
                <c:pt idx="158">
                  <c:v>1687.840713864814</c:v>
                </c:pt>
                <c:pt idx="159">
                  <c:v>1687.804602303569</c:v>
                </c:pt>
                <c:pt idx="160">
                  <c:v>1687.768491419313</c:v>
                </c:pt>
                <c:pt idx="161">
                  <c:v>1687.7323812120296</c:v>
                </c:pt>
                <c:pt idx="162">
                  <c:v>1687.6962716817177</c:v>
                </c:pt>
                <c:pt idx="163">
                  <c:v>1687.6601628283547</c:v>
                </c:pt>
                <c:pt idx="164">
                  <c:v>1687.6240546519316</c:v>
                </c:pt>
                <c:pt idx="165">
                  <c:v>1687.5879471524518</c:v>
                </c:pt>
                <c:pt idx="166">
                  <c:v>1687.551840329879</c:v>
                </c:pt>
                <c:pt idx="167">
                  <c:v>1687.5157341842228</c:v>
                </c:pt>
                <c:pt idx="168">
                  <c:v>1687.4796287154634</c:v>
                </c:pt>
                <c:pt idx="169">
                  <c:v>1687.4435239235906</c:v>
                </c:pt>
                <c:pt idx="170">
                  <c:v>1687.4074198086078</c:v>
                </c:pt>
                <c:pt idx="171">
                  <c:v>1687.3713163704829</c:v>
                </c:pt>
                <c:pt idx="172">
                  <c:v>1687.3352136092165</c:v>
                </c:pt>
                <c:pt idx="173">
                  <c:v>1687.2991115247937</c:v>
                </c:pt>
                <c:pt idx="174">
                  <c:v>1687.2630101172158</c:v>
                </c:pt>
                <c:pt idx="175">
                  <c:v>1687.2269093864504</c:v>
                </c:pt>
                <c:pt idx="176">
                  <c:v>1687.1908093325</c:v>
                </c:pt>
                <c:pt idx="177">
                  <c:v>1687.154709955355</c:v>
                </c:pt>
                <c:pt idx="178">
                  <c:v>1687.1186112550058</c:v>
                </c:pt>
                <c:pt idx="179">
                  <c:v>1687.0825132314333</c:v>
                </c:pt>
                <c:pt idx="180">
                  <c:v>1687.04641588463</c:v>
                </c:pt>
                <c:pt idx="181">
                  <c:v>1687.0103192145948</c:v>
                </c:pt>
                <c:pt idx="182">
                  <c:v>1686.9742232212975</c:v>
                </c:pt>
                <c:pt idx="183">
                  <c:v>1686.9381279047398</c:v>
                </c:pt>
                <c:pt idx="184">
                  <c:v>1686.9020332649127</c:v>
                </c:pt>
                <c:pt idx="185">
                  <c:v>1686.865939301797</c:v>
                </c:pt>
                <c:pt idx="186">
                  <c:v>1686.8298460154003</c:v>
                </c:pt>
                <c:pt idx="187">
                  <c:v>1686.7937534056853</c:v>
                </c:pt>
                <c:pt idx="188">
                  <c:v>1686.7576614726563</c:v>
                </c:pt>
                <c:pt idx="189">
                  <c:v>1686.7215702163046</c:v>
                </c:pt>
                <c:pt idx="190">
                  <c:v>1686.6854796366197</c:v>
                </c:pt>
                <c:pt idx="191">
                  <c:v>1686.6493897335808</c:v>
                </c:pt>
                <c:pt idx="192">
                  <c:v>1686.6133005071808</c:v>
                </c:pt>
                <c:pt idx="193">
                  <c:v>1686.5772119574149</c:v>
                </c:pt>
                <c:pt idx="194">
                  <c:v>1686.5411240842711</c:v>
                </c:pt>
                <c:pt idx="195">
                  <c:v>1686.5050368877305</c:v>
                </c:pt>
                <c:pt idx="196">
                  <c:v>1686.46895036779</c:v>
                </c:pt>
                <c:pt idx="197">
                  <c:v>1686.4328645244361</c:v>
                </c:pt>
                <c:pt idx="198">
                  <c:v>1686.3967793576676</c:v>
                </c:pt>
                <c:pt idx="199">
                  <c:v>1686.3606948674544</c:v>
                </c:pt>
                <c:pt idx="200">
                  <c:v>1686.3246110537996</c:v>
                </c:pt>
                <c:pt idx="201">
                  <c:v>1686.2885279166842</c:v>
                </c:pt>
                <c:pt idx="202">
                  <c:v>1686.2524454561035</c:v>
                </c:pt>
                <c:pt idx="203">
                  <c:v>1686.2163636720559</c:v>
                </c:pt>
                <c:pt idx="204">
                  <c:v>1686.1802825645104</c:v>
                </c:pt>
                <c:pt idx="205">
                  <c:v>1647.8705263539482</c:v>
                </c:pt>
                <c:pt idx="206">
                  <c:v>1610.3257441856413</c:v>
                </c:pt>
                <c:pt idx="207">
                  <c:v>1573.532925618183</c:v>
                </c:pt>
                <c:pt idx="208">
                  <c:v>1537.4792388628089</c:v>
                </c:pt>
                <c:pt idx="209">
                  <c:v>1502.1520290142341</c:v>
                </c:pt>
                <c:pt idx="210">
                  <c:v>1467.538816290086</c:v>
                </c:pt>
                <c:pt idx="211">
                  <c:v>1433.6272942787734</c:v>
                </c:pt>
                <c:pt idx="212">
                  <c:v>1400.405328196</c:v>
                </c:pt>
                <c:pt idx="213">
                  <c:v>1367.860953149935</c:v>
                </c:pt>
                <c:pt idx="214">
                  <c:v>1335.9823724150174</c:v>
                </c:pt>
                <c:pt idx="215">
                  <c:v>1302.5410658227368</c:v>
                </c:pt>
                <c:pt idx="216">
                  <c:v>1269.8371193738978</c:v>
                </c:pt>
                <c:pt idx="217">
                  <c:v>1237.8566386850796</c:v>
                </c:pt>
                <c:pt idx="218">
                  <c:v>1206.5859419730225</c:v>
                </c:pt>
                <c:pt idx="219">
                  <c:v>1176.0115576781825</c:v>
                </c:pt>
                <c:pt idx="220">
                  <c:v>1146.1202221018602</c:v>
                </c:pt>
                <c:pt idx="221">
                  <c:v>1116.898877057169</c:v>
                </c:pt>
                <c:pt idx="222">
                  <c:v>1088.3346675337348</c:v>
                </c:pt>
                <c:pt idx="223">
                  <c:v>1060.4149393763</c:v>
                </c:pt>
                <c:pt idx="224">
                  <c:v>1033.1272369773121</c:v>
                </c:pt>
              </c:numCache>
            </c:numRef>
          </c:yVal>
          <c:smooth val="1"/>
        </c:ser>
        <c:ser>
          <c:idx val="3"/>
          <c:order val="3"/>
          <c:tx>
            <c:v>rozhraní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Vypocty!$B$4:$IV$4</c:f>
              <c:numCache>
                <c:ptCount val="255"/>
                <c:pt idx="0">
                  <c:v>-0.01</c:v>
                </c:pt>
                <c:pt idx="1">
                  <c:v>0</c:v>
                </c:pt>
                <c:pt idx="2">
                  <c:v>1E-05</c:v>
                </c:pt>
                <c:pt idx="3">
                  <c:v>2E-05</c:v>
                </c:pt>
                <c:pt idx="4">
                  <c:v>3E-05</c:v>
                </c:pt>
                <c:pt idx="5">
                  <c:v>4E-05</c:v>
                </c:pt>
                <c:pt idx="6">
                  <c:v>5E-05</c:v>
                </c:pt>
                <c:pt idx="7">
                  <c:v>6E-05</c:v>
                </c:pt>
                <c:pt idx="8">
                  <c:v>7.000000000000001E-05</c:v>
                </c:pt>
                <c:pt idx="9">
                  <c:v>8E-05</c:v>
                </c:pt>
                <c:pt idx="10">
                  <c:v>9E-05</c:v>
                </c:pt>
                <c:pt idx="11">
                  <c:v>0.0001</c:v>
                </c:pt>
                <c:pt idx="12">
                  <c:v>0.00046</c:v>
                </c:pt>
                <c:pt idx="13">
                  <c:v>0.00082</c:v>
                </c:pt>
                <c:pt idx="14">
                  <c:v>0.00118</c:v>
                </c:pt>
                <c:pt idx="15">
                  <c:v>0.0015400000000000001</c:v>
                </c:pt>
                <c:pt idx="16">
                  <c:v>0.0019000000000000002</c:v>
                </c:pt>
                <c:pt idx="17">
                  <c:v>0.0022600000000000003</c:v>
                </c:pt>
                <c:pt idx="18">
                  <c:v>0.0026200000000000004</c:v>
                </c:pt>
                <c:pt idx="19">
                  <c:v>0.0029800000000000004</c:v>
                </c:pt>
                <c:pt idx="20">
                  <c:v>0.0033400000000000005</c:v>
                </c:pt>
                <c:pt idx="21">
                  <c:v>0.0037000000000000006</c:v>
                </c:pt>
                <c:pt idx="22">
                  <c:v>0.005540000000000001</c:v>
                </c:pt>
                <c:pt idx="23">
                  <c:v>0.00738</c:v>
                </c:pt>
                <c:pt idx="24">
                  <c:v>0.00922</c:v>
                </c:pt>
                <c:pt idx="25">
                  <c:v>0.01106</c:v>
                </c:pt>
                <c:pt idx="26">
                  <c:v>0.0129</c:v>
                </c:pt>
                <c:pt idx="27">
                  <c:v>0.01474</c:v>
                </c:pt>
                <c:pt idx="28">
                  <c:v>0.01658</c:v>
                </c:pt>
                <c:pt idx="29">
                  <c:v>0.018420000000000002</c:v>
                </c:pt>
                <c:pt idx="30">
                  <c:v>0.020260000000000004</c:v>
                </c:pt>
                <c:pt idx="31">
                  <c:v>0.022100000000000005</c:v>
                </c:pt>
                <c:pt idx="32">
                  <c:v>0.022120000000000004</c:v>
                </c:pt>
                <c:pt idx="33">
                  <c:v>0.022140000000000003</c:v>
                </c:pt>
                <c:pt idx="34">
                  <c:v>0.022160000000000003</c:v>
                </c:pt>
                <c:pt idx="35">
                  <c:v>0.022180000000000002</c:v>
                </c:pt>
                <c:pt idx="36">
                  <c:v>0.0222</c:v>
                </c:pt>
                <c:pt idx="37">
                  <c:v>0.02222</c:v>
                </c:pt>
                <c:pt idx="38">
                  <c:v>0.02224</c:v>
                </c:pt>
                <c:pt idx="39">
                  <c:v>0.02226</c:v>
                </c:pt>
                <c:pt idx="40">
                  <c:v>0.022279999999999998</c:v>
                </c:pt>
                <c:pt idx="41">
                  <c:v>0.022299999999999997</c:v>
                </c:pt>
                <c:pt idx="42">
                  <c:v>0.032299999999999995</c:v>
                </c:pt>
                <c:pt idx="43">
                  <c:v>0.0423</c:v>
                </c:pt>
                <c:pt idx="44">
                  <c:v>0.0523</c:v>
                </c:pt>
                <c:pt idx="45">
                  <c:v>0.0623</c:v>
                </c:pt>
                <c:pt idx="46">
                  <c:v>0.0723</c:v>
                </c:pt>
                <c:pt idx="47">
                  <c:v>0.0823</c:v>
                </c:pt>
                <c:pt idx="48">
                  <c:v>0.0923</c:v>
                </c:pt>
                <c:pt idx="49">
                  <c:v>0.10229999999999999</c:v>
                </c:pt>
                <c:pt idx="50">
                  <c:v>0.11229999999999998</c:v>
                </c:pt>
                <c:pt idx="51">
                  <c:v>0.12229999999999998</c:v>
                </c:pt>
                <c:pt idx="52">
                  <c:v>0.13429999999999997</c:v>
                </c:pt>
                <c:pt idx="53">
                  <c:v>0.14629999999999999</c:v>
                </c:pt>
                <c:pt idx="54">
                  <c:v>0.1583</c:v>
                </c:pt>
                <c:pt idx="55">
                  <c:v>0.1703</c:v>
                </c:pt>
                <c:pt idx="56">
                  <c:v>0.18230000000000002</c:v>
                </c:pt>
                <c:pt idx="57">
                  <c:v>0.19430000000000003</c:v>
                </c:pt>
                <c:pt idx="58">
                  <c:v>0.20630000000000004</c:v>
                </c:pt>
                <c:pt idx="59">
                  <c:v>0.21830000000000005</c:v>
                </c:pt>
                <c:pt idx="60">
                  <c:v>0.23030000000000006</c:v>
                </c:pt>
                <c:pt idx="61">
                  <c:v>0.24230000000000007</c:v>
                </c:pt>
                <c:pt idx="62">
                  <c:v>0.2423279720279721</c:v>
                </c:pt>
                <c:pt idx="63">
                  <c:v>0.24235594405594413</c:v>
                </c:pt>
                <c:pt idx="64">
                  <c:v>0.24238391608391616</c:v>
                </c:pt>
                <c:pt idx="65">
                  <c:v>0.24241188811188819</c:v>
                </c:pt>
                <c:pt idx="66">
                  <c:v>0.2424398601398602</c:v>
                </c:pt>
                <c:pt idx="67">
                  <c:v>0.24246783216783224</c:v>
                </c:pt>
                <c:pt idx="68">
                  <c:v>0.24249580419580427</c:v>
                </c:pt>
                <c:pt idx="69">
                  <c:v>0.2425237762237763</c:v>
                </c:pt>
                <c:pt idx="70">
                  <c:v>0.24255174825174833</c:v>
                </c:pt>
                <c:pt idx="71">
                  <c:v>0.24257972027972036</c:v>
                </c:pt>
                <c:pt idx="72">
                  <c:v>0.24260769230769239</c:v>
                </c:pt>
                <c:pt idx="73">
                  <c:v>0.2426356643356644</c:v>
                </c:pt>
                <c:pt idx="74">
                  <c:v>0.24266363636363644</c:v>
                </c:pt>
                <c:pt idx="75">
                  <c:v>0.24269160839160847</c:v>
                </c:pt>
                <c:pt idx="76">
                  <c:v>0.2427195804195805</c:v>
                </c:pt>
                <c:pt idx="77">
                  <c:v>0.24274755244755253</c:v>
                </c:pt>
                <c:pt idx="78">
                  <c:v>0.24277552447552456</c:v>
                </c:pt>
                <c:pt idx="79">
                  <c:v>0.24280349650349659</c:v>
                </c:pt>
                <c:pt idx="80">
                  <c:v>0.24283146853146861</c:v>
                </c:pt>
                <c:pt idx="81">
                  <c:v>0.24285944055944064</c:v>
                </c:pt>
                <c:pt idx="82">
                  <c:v>0.24288741258741267</c:v>
                </c:pt>
                <c:pt idx="83">
                  <c:v>0.2429153846153847</c:v>
                </c:pt>
                <c:pt idx="84">
                  <c:v>0.24294335664335673</c:v>
                </c:pt>
                <c:pt idx="85">
                  <c:v>0.24297132867132876</c:v>
                </c:pt>
                <c:pt idx="86">
                  <c:v>0.24299930069930079</c:v>
                </c:pt>
                <c:pt idx="87">
                  <c:v>0.24302727272727281</c:v>
                </c:pt>
                <c:pt idx="88">
                  <c:v>0.24305524475524484</c:v>
                </c:pt>
                <c:pt idx="89">
                  <c:v>0.24308321678321687</c:v>
                </c:pt>
                <c:pt idx="90">
                  <c:v>0.2431111888111889</c:v>
                </c:pt>
                <c:pt idx="91">
                  <c:v>0.24313916083916093</c:v>
                </c:pt>
                <c:pt idx="92">
                  <c:v>0.24316713286713296</c:v>
                </c:pt>
                <c:pt idx="93">
                  <c:v>0.24319510489510499</c:v>
                </c:pt>
                <c:pt idx="94">
                  <c:v>0.24322307692307701</c:v>
                </c:pt>
                <c:pt idx="95">
                  <c:v>0.24325104895104904</c:v>
                </c:pt>
                <c:pt idx="96">
                  <c:v>0.24327902097902107</c:v>
                </c:pt>
                <c:pt idx="97">
                  <c:v>0.2433069930069931</c:v>
                </c:pt>
                <c:pt idx="98">
                  <c:v>0.24333496503496513</c:v>
                </c:pt>
                <c:pt idx="99">
                  <c:v>0.24336293706293716</c:v>
                </c:pt>
                <c:pt idx="100">
                  <c:v>0.24339090909090919</c:v>
                </c:pt>
                <c:pt idx="101">
                  <c:v>0.24341888111888121</c:v>
                </c:pt>
                <c:pt idx="102">
                  <c:v>0.24344685314685324</c:v>
                </c:pt>
                <c:pt idx="103">
                  <c:v>0.24347482517482527</c:v>
                </c:pt>
                <c:pt idx="104">
                  <c:v>0.2435027972027973</c:v>
                </c:pt>
                <c:pt idx="105">
                  <c:v>0.24353076923076933</c:v>
                </c:pt>
                <c:pt idx="106">
                  <c:v>0.24355874125874136</c:v>
                </c:pt>
                <c:pt idx="107">
                  <c:v>0.24358671328671339</c:v>
                </c:pt>
                <c:pt idx="108">
                  <c:v>0.24361468531468541</c:v>
                </c:pt>
                <c:pt idx="109">
                  <c:v>0.24364265734265744</c:v>
                </c:pt>
                <c:pt idx="110">
                  <c:v>0.24367062937062947</c:v>
                </c:pt>
                <c:pt idx="111">
                  <c:v>0.2436986013986015</c:v>
                </c:pt>
                <c:pt idx="112">
                  <c:v>0.24372657342657353</c:v>
                </c:pt>
                <c:pt idx="113">
                  <c:v>0.24375454545454556</c:v>
                </c:pt>
                <c:pt idx="114">
                  <c:v>0.24378251748251759</c:v>
                </c:pt>
                <c:pt idx="115">
                  <c:v>0.24381048951048961</c:v>
                </c:pt>
                <c:pt idx="116">
                  <c:v>0.24383846153846164</c:v>
                </c:pt>
                <c:pt idx="117">
                  <c:v>0.24386643356643367</c:v>
                </c:pt>
                <c:pt idx="118">
                  <c:v>0.2438944055944057</c:v>
                </c:pt>
                <c:pt idx="119">
                  <c:v>0.24392237762237773</c:v>
                </c:pt>
                <c:pt idx="120">
                  <c:v>0.24395034965034976</c:v>
                </c:pt>
                <c:pt idx="121">
                  <c:v>0.24397832167832179</c:v>
                </c:pt>
                <c:pt idx="122">
                  <c:v>0.24400629370629381</c:v>
                </c:pt>
                <c:pt idx="123">
                  <c:v>0.24403426573426584</c:v>
                </c:pt>
                <c:pt idx="124">
                  <c:v>0.24406223776223787</c:v>
                </c:pt>
                <c:pt idx="125">
                  <c:v>0.2440902097902099</c:v>
                </c:pt>
                <c:pt idx="126">
                  <c:v>0.24411818181818193</c:v>
                </c:pt>
                <c:pt idx="127">
                  <c:v>0.24414615384615396</c:v>
                </c:pt>
                <c:pt idx="128">
                  <c:v>0.24417412587412599</c:v>
                </c:pt>
                <c:pt idx="129">
                  <c:v>0.24420209790209801</c:v>
                </c:pt>
                <c:pt idx="130">
                  <c:v>0.24423006993007004</c:v>
                </c:pt>
                <c:pt idx="131">
                  <c:v>0.24425804195804207</c:v>
                </c:pt>
                <c:pt idx="132">
                  <c:v>0.2442860139860141</c:v>
                </c:pt>
                <c:pt idx="133">
                  <c:v>0.24431398601398613</c:v>
                </c:pt>
                <c:pt idx="134">
                  <c:v>0.24434195804195816</c:v>
                </c:pt>
                <c:pt idx="135">
                  <c:v>0.24436993006993019</c:v>
                </c:pt>
                <c:pt idx="136">
                  <c:v>0.24439790209790221</c:v>
                </c:pt>
                <c:pt idx="137">
                  <c:v>0.24442587412587424</c:v>
                </c:pt>
                <c:pt idx="138">
                  <c:v>0.24445384615384627</c:v>
                </c:pt>
                <c:pt idx="139">
                  <c:v>0.2444818181818183</c:v>
                </c:pt>
                <c:pt idx="140">
                  <c:v>0.24450979020979033</c:v>
                </c:pt>
                <c:pt idx="141">
                  <c:v>0.24453776223776236</c:v>
                </c:pt>
                <c:pt idx="142">
                  <c:v>0.24456573426573439</c:v>
                </c:pt>
                <c:pt idx="143">
                  <c:v>0.24459370629370641</c:v>
                </c:pt>
                <c:pt idx="144">
                  <c:v>0.24462167832167844</c:v>
                </c:pt>
                <c:pt idx="145">
                  <c:v>0.24464965034965047</c:v>
                </c:pt>
                <c:pt idx="146">
                  <c:v>0.2446776223776225</c:v>
                </c:pt>
                <c:pt idx="147">
                  <c:v>0.24470559440559453</c:v>
                </c:pt>
                <c:pt idx="148">
                  <c:v>0.24473356643356656</c:v>
                </c:pt>
                <c:pt idx="149">
                  <c:v>0.24476153846153859</c:v>
                </c:pt>
                <c:pt idx="150">
                  <c:v>0.24478951048951061</c:v>
                </c:pt>
                <c:pt idx="151">
                  <c:v>0.24481748251748264</c:v>
                </c:pt>
                <c:pt idx="152">
                  <c:v>0.24484545454545467</c:v>
                </c:pt>
                <c:pt idx="153">
                  <c:v>0.2448734265734267</c:v>
                </c:pt>
                <c:pt idx="154">
                  <c:v>0.24490139860139873</c:v>
                </c:pt>
                <c:pt idx="155">
                  <c:v>0.24492937062937076</c:v>
                </c:pt>
                <c:pt idx="156">
                  <c:v>0.24495734265734279</c:v>
                </c:pt>
                <c:pt idx="157">
                  <c:v>0.24498531468531481</c:v>
                </c:pt>
                <c:pt idx="158">
                  <c:v>0.24501328671328684</c:v>
                </c:pt>
                <c:pt idx="159">
                  <c:v>0.24504125874125887</c:v>
                </c:pt>
                <c:pt idx="160">
                  <c:v>0.2450692307692309</c:v>
                </c:pt>
                <c:pt idx="161">
                  <c:v>0.24509720279720293</c:v>
                </c:pt>
                <c:pt idx="162">
                  <c:v>0.24512517482517496</c:v>
                </c:pt>
                <c:pt idx="163">
                  <c:v>0.24515314685314699</c:v>
                </c:pt>
                <c:pt idx="164">
                  <c:v>0.24518111888111901</c:v>
                </c:pt>
                <c:pt idx="165">
                  <c:v>0.24520909090909104</c:v>
                </c:pt>
                <c:pt idx="166">
                  <c:v>0.24523706293706307</c:v>
                </c:pt>
                <c:pt idx="167">
                  <c:v>0.2452650349650351</c:v>
                </c:pt>
                <c:pt idx="168">
                  <c:v>0.24529300699300713</c:v>
                </c:pt>
                <c:pt idx="169">
                  <c:v>0.24532097902097916</c:v>
                </c:pt>
                <c:pt idx="170">
                  <c:v>0.24534895104895119</c:v>
                </c:pt>
                <c:pt idx="171">
                  <c:v>0.24537692307692321</c:v>
                </c:pt>
                <c:pt idx="172">
                  <c:v>0.24540489510489524</c:v>
                </c:pt>
                <c:pt idx="173">
                  <c:v>0.24543286713286727</c:v>
                </c:pt>
                <c:pt idx="174">
                  <c:v>0.2454608391608393</c:v>
                </c:pt>
                <c:pt idx="175">
                  <c:v>0.24548881118881133</c:v>
                </c:pt>
                <c:pt idx="176">
                  <c:v>0.24551678321678336</c:v>
                </c:pt>
                <c:pt idx="177">
                  <c:v>0.24554475524475539</c:v>
                </c:pt>
                <c:pt idx="178">
                  <c:v>0.24557272727272741</c:v>
                </c:pt>
                <c:pt idx="179">
                  <c:v>0.24560069930069944</c:v>
                </c:pt>
                <c:pt idx="180">
                  <c:v>0.24562867132867147</c:v>
                </c:pt>
                <c:pt idx="181">
                  <c:v>0.2456566433566435</c:v>
                </c:pt>
                <c:pt idx="182">
                  <c:v>0.24568461538461553</c:v>
                </c:pt>
                <c:pt idx="183">
                  <c:v>0.24571258741258756</c:v>
                </c:pt>
                <c:pt idx="184">
                  <c:v>0.24574055944055959</c:v>
                </c:pt>
                <c:pt idx="185">
                  <c:v>0.24576853146853161</c:v>
                </c:pt>
                <c:pt idx="186">
                  <c:v>0.24579650349650364</c:v>
                </c:pt>
                <c:pt idx="187">
                  <c:v>0.24582447552447567</c:v>
                </c:pt>
                <c:pt idx="188">
                  <c:v>0.2458524475524477</c:v>
                </c:pt>
                <c:pt idx="189">
                  <c:v>0.24588041958041973</c:v>
                </c:pt>
                <c:pt idx="190">
                  <c:v>0.24590839160839176</c:v>
                </c:pt>
                <c:pt idx="191">
                  <c:v>0.2459363636363638</c:v>
                </c:pt>
                <c:pt idx="192">
                  <c:v>0.24596433566433581</c:v>
                </c:pt>
                <c:pt idx="193">
                  <c:v>0.24599230769230784</c:v>
                </c:pt>
                <c:pt idx="194">
                  <c:v>0.24602027972027987</c:v>
                </c:pt>
                <c:pt idx="195">
                  <c:v>0.2460482517482519</c:v>
                </c:pt>
                <c:pt idx="196">
                  <c:v>0.24607622377622393</c:v>
                </c:pt>
                <c:pt idx="197">
                  <c:v>0.24610419580419596</c:v>
                </c:pt>
                <c:pt idx="198">
                  <c:v>0.246132167832168</c:v>
                </c:pt>
                <c:pt idx="199">
                  <c:v>0.24616013986014001</c:v>
                </c:pt>
                <c:pt idx="200">
                  <c:v>0.24618811188811204</c:v>
                </c:pt>
                <c:pt idx="201">
                  <c:v>0.24621608391608407</c:v>
                </c:pt>
                <c:pt idx="202">
                  <c:v>0.2462440559440561</c:v>
                </c:pt>
                <c:pt idx="203">
                  <c:v>0.24627202797202813</c:v>
                </c:pt>
                <c:pt idx="204">
                  <c:v>0.24630000000000016</c:v>
                </c:pt>
                <c:pt idx="205">
                  <c:v>0.27630000000000016</c:v>
                </c:pt>
                <c:pt idx="206">
                  <c:v>0.3063000000000001</c:v>
                </c:pt>
                <c:pt idx="207">
                  <c:v>0.33630000000000015</c:v>
                </c:pt>
                <c:pt idx="208">
                  <c:v>0.3663000000000002</c:v>
                </c:pt>
                <c:pt idx="209">
                  <c:v>0.3963000000000002</c:v>
                </c:pt>
                <c:pt idx="210">
                  <c:v>0.42630000000000023</c:v>
                </c:pt>
                <c:pt idx="211">
                  <c:v>0.45630000000000026</c:v>
                </c:pt>
                <c:pt idx="212">
                  <c:v>0.4863000000000003</c:v>
                </c:pt>
                <c:pt idx="213">
                  <c:v>0.5163000000000003</c:v>
                </c:pt>
                <c:pt idx="214">
                  <c:v>0.5463000000000003</c:v>
                </c:pt>
                <c:pt idx="215">
                  <c:v>0.5683000000000004</c:v>
                </c:pt>
                <c:pt idx="216">
                  <c:v>0.5903000000000004</c:v>
                </c:pt>
                <c:pt idx="217">
                  <c:v>0.6123000000000004</c:v>
                </c:pt>
                <c:pt idx="218">
                  <c:v>0.6343000000000004</c:v>
                </c:pt>
                <c:pt idx="219">
                  <c:v>0.6563000000000004</c:v>
                </c:pt>
                <c:pt idx="220">
                  <c:v>0.6783000000000005</c:v>
                </c:pt>
                <c:pt idx="221">
                  <c:v>0.7003000000000005</c:v>
                </c:pt>
                <c:pt idx="222">
                  <c:v>0.7223000000000005</c:v>
                </c:pt>
                <c:pt idx="223">
                  <c:v>0.7443000000000005</c:v>
                </c:pt>
                <c:pt idx="224">
                  <c:v>0.7663000000000005</c:v>
                </c:pt>
              </c:numCache>
            </c:numRef>
          </c:xVal>
          <c:yVal>
            <c:numRef>
              <c:f>Vypocty!$B$25:$IV$25</c:f>
              <c:numCache>
                <c:ptCount val="255"/>
                <c:pt idx="0">
                  <c:v>100000</c:v>
                </c:pt>
                <c:pt idx="1">
                  <c:v>0</c:v>
                </c:pt>
                <c:pt idx="2">
                  <c:v>-100000</c:v>
                </c:pt>
                <c:pt idx="3">
                  <c:v>-100000</c:v>
                </c:pt>
                <c:pt idx="4">
                  <c:v>-100000</c:v>
                </c:pt>
                <c:pt idx="5">
                  <c:v>-100000</c:v>
                </c:pt>
                <c:pt idx="6">
                  <c:v>-100000</c:v>
                </c:pt>
                <c:pt idx="7">
                  <c:v>-100000</c:v>
                </c:pt>
                <c:pt idx="8">
                  <c:v>-100000</c:v>
                </c:pt>
                <c:pt idx="9">
                  <c:v>-100000</c:v>
                </c:pt>
                <c:pt idx="10">
                  <c:v>-100000</c:v>
                </c:pt>
                <c:pt idx="11">
                  <c:v>0</c:v>
                </c:pt>
                <c:pt idx="12">
                  <c:v>100000</c:v>
                </c:pt>
                <c:pt idx="13">
                  <c:v>100000</c:v>
                </c:pt>
                <c:pt idx="14">
                  <c:v>100000</c:v>
                </c:pt>
                <c:pt idx="15">
                  <c:v>100000</c:v>
                </c:pt>
                <c:pt idx="16">
                  <c:v>100000</c:v>
                </c:pt>
                <c:pt idx="17">
                  <c:v>100000</c:v>
                </c:pt>
                <c:pt idx="18">
                  <c:v>100000</c:v>
                </c:pt>
                <c:pt idx="19">
                  <c:v>100000</c:v>
                </c:pt>
                <c:pt idx="20">
                  <c:v>100000</c:v>
                </c:pt>
                <c:pt idx="21">
                  <c:v>0</c:v>
                </c:pt>
                <c:pt idx="22">
                  <c:v>-100000</c:v>
                </c:pt>
                <c:pt idx="23">
                  <c:v>-100000</c:v>
                </c:pt>
                <c:pt idx="24">
                  <c:v>-100000</c:v>
                </c:pt>
                <c:pt idx="25">
                  <c:v>-100000</c:v>
                </c:pt>
                <c:pt idx="26">
                  <c:v>-100000</c:v>
                </c:pt>
                <c:pt idx="27">
                  <c:v>-100000</c:v>
                </c:pt>
                <c:pt idx="28">
                  <c:v>-100000</c:v>
                </c:pt>
                <c:pt idx="29">
                  <c:v>-100000</c:v>
                </c:pt>
                <c:pt idx="30">
                  <c:v>-100000</c:v>
                </c:pt>
                <c:pt idx="31">
                  <c:v>0</c:v>
                </c:pt>
                <c:pt idx="32">
                  <c:v>100000</c:v>
                </c:pt>
                <c:pt idx="33">
                  <c:v>100000</c:v>
                </c:pt>
                <c:pt idx="34">
                  <c:v>100000</c:v>
                </c:pt>
                <c:pt idx="35">
                  <c:v>100000</c:v>
                </c:pt>
                <c:pt idx="36">
                  <c:v>100000</c:v>
                </c:pt>
                <c:pt idx="37">
                  <c:v>100000</c:v>
                </c:pt>
                <c:pt idx="38">
                  <c:v>100000</c:v>
                </c:pt>
                <c:pt idx="39">
                  <c:v>100000</c:v>
                </c:pt>
                <c:pt idx="40">
                  <c:v>100000</c:v>
                </c:pt>
                <c:pt idx="41">
                  <c:v>0</c:v>
                </c:pt>
                <c:pt idx="42">
                  <c:v>-100000</c:v>
                </c:pt>
                <c:pt idx="43">
                  <c:v>-100000</c:v>
                </c:pt>
                <c:pt idx="44">
                  <c:v>-100000</c:v>
                </c:pt>
                <c:pt idx="45">
                  <c:v>-100000</c:v>
                </c:pt>
                <c:pt idx="46">
                  <c:v>-100000</c:v>
                </c:pt>
                <c:pt idx="47">
                  <c:v>-100000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0</c:v>
                </c:pt>
                <c:pt idx="52">
                  <c:v>100000</c:v>
                </c:pt>
                <c:pt idx="53">
                  <c:v>100000</c:v>
                </c:pt>
                <c:pt idx="54">
                  <c:v>100000</c:v>
                </c:pt>
                <c:pt idx="55">
                  <c:v>100000</c:v>
                </c:pt>
                <c:pt idx="56">
                  <c:v>100000</c:v>
                </c:pt>
                <c:pt idx="57">
                  <c:v>100000</c:v>
                </c:pt>
                <c:pt idx="58">
                  <c:v>100000</c:v>
                </c:pt>
                <c:pt idx="59">
                  <c:v>100000</c:v>
                </c:pt>
                <c:pt idx="60">
                  <c:v>100000</c:v>
                </c:pt>
                <c:pt idx="61">
                  <c:v>0</c:v>
                </c:pt>
                <c:pt idx="62">
                  <c:v>-100000</c:v>
                </c:pt>
                <c:pt idx="63">
                  <c:v>-100000</c:v>
                </c:pt>
                <c:pt idx="64">
                  <c:v>-100000</c:v>
                </c:pt>
                <c:pt idx="65">
                  <c:v>-100000</c:v>
                </c:pt>
                <c:pt idx="66">
                  <c:v>-100000</c:v>
                </c:pt>
                <c:pt idx="67">
                  <c:v>-100000</c:v>
                </c:pt>
                <c:pt idx="68">
                  <c:v>-100000</c:v>
                </c:pt>
                <c:pt idx="69">
                  <c:v>-100000</c:v>
                </c:pt>
                <c:pt idx="70">
                  <c:v>-100000</c:v>
                </c:pt>
                <c:pt idx="71">
                  <c:v>-100000</c:v>
                </c:pt>
                <c:pt idx="72">
                  <c:v>-100000</c:v>
                </c:pt>
                <c:pt idx="73">
                  <c:v>-100000</c:v>
                </c:pt>
                <c:pt idx="74">
                  <c:v>-100000</c:v>
                </c:pt>
                <c:pt idx="75">
                  <c:v>-100000</c:v>
                </c:pt>
                <c:pt idx="76">
                  <c:v>-100000</c:v>
                </c:pt>
                <c:pt idx="77">
                  <c:v>-100000</c:v>
                </c:pt>
                <c:pt idx="78">
                  <c:v>-100000</c:v>
                </c:pt>
                <c:pt idx="79">
                  <c:v>-100000</c:v>
                </c:pt>
                <c:pt idx="80">
                  <c:v>-100000</c:v>
                </c:pt>
                <c:pt idx="81">
                  <c:v>-100000</c:v>
                </c:pt>
                <c:pt idx="82">
                  <c:v>-100000</c:v>
                </c:pt>
                <c:pt idx="83">
                  <c:v>-100000</c:v>
                </c:pt>
                <c:pt idx="84">
                  <c:v>-100000</c:v>
                </c:pt>
                <c:pt idx="85">
                  <c:v>-100000</c:v>
                </c:pt>
                <c:pt idx="86">
                  <c:v>-100000</c:v>
                </c:pt>
                <c:pt idx="87">
                  <c:v>-100000</c:v>
                </c:pt>
                <c:pt idx="88">
                  <c:v>-100000</c:v>
                </c:pt>
                <c:pt idx="89">
                  <c:v>-100000</c:v>
                </c:pt>
                <c:pt idx="90">
                  <c:v>-100000</c:v>
                </c:pt>
                <c:pt idx="91">
                  <c:v>-100000</c:v>
                </c:pt>
                <c:pt idx="92">
                  <c:v>-100000</c:v>
                </c:pt>
                <c:pt idx="93">
                  <c:v>-100000</c:v>
                </c:pt>
                <c:pt idx="94">
                  <c:v>-100000</c:v>
                </c:pt>
                <c:pt idx="95">
                  <c:v>-100000</c:v>
                </c:pt>
                <c:pt idx="96">
                  <c:v>-100000</c:v>
                </c:pt>
                <c:pt idx="97">
                  <c:v>-100000</c:v>
                </c:pt>
                <c:pt idx="98">
                  <c:v>-100000</c:v>
                </c:pt>
                <c:pt idx="99">
                  <c:v>-100000</c:v>
                </c:pt>
                <c:pt idx="100">
                  <c:v>-100000</c:v>
                </c:pt>
                <c:pt idx="101">
                  <c:v>-100000</c:v>
                </c:pt>
                <c:pt idx="102">
                  <c:v>-100000</c:v>
                </c:pt>
                <c:pt idx="103">
                  <c:v>-100000</c:v>
                </c:pt>
                <c:pt idx="104">
                  <c:v>-100000</c:v>
                </c:pt>
                <c:pt idx="105">
                  <c:v>-100000</c:v>
                </c:pt>
                <c:pt idx="106">
                  <c:v>-100000</c:v>
                </c:pt>
                <c:pt idx="107">
                  <c:v>-100000</c:v>
                </c:pt>
                <c:pt idx="108">
                  <c:v>-100000</c:v>
                </c:pt>
                <c:pt idx="109">
                  <c:v>-100000</c:v>
                </c:pt>
                <c:pt idx="110">
                  <c:v>-100000</c:v>
                </c:pt>
                <c:pt idx="111">
                  <c:v>-100000</c:v>
                </c:pt>
                <c:pt idx="112">
                  <c:v>-100000</c:v>
                </c:pt>
                <c:pt idx="113">
                  <c:v>-100000</c:v>
                </c:pt>
                <c:pt idx="114">
                  <c:v>-100000</c:v>
                </c:pt>
                <c:pt idx="115">
                  <c:v>-100000</c:v>
                </c:pt>
                <c:pt idx="116">
                  <c:v>-100000</c:v>
                </c:pt>
                <c:pt idx="117">
                  <c:v>-100000</c:v>
                </c:pt>
                <c:pt idx="118">
                  <c:v>-100000</c:v>
                </c:pt>
                <c:pt idx="119">
                  <c:v>-100000</c:v>
                </c:pt>
                <c:pt idx="120">
                  <c:v>-100000</c:v>
                </c:pt>
                <c:pt idx="121">
                  <c:v>-100000</c:v>
                </c:pt>
                <c:pt idx="122">
                  <c:v>-100000</c:v>
                </c:pt>
                <c:pt idx="123">
                  <c:v>-100000</c:v>
                </c:pt>
                <c:pt idx="124">
                  <c:v>-100000</c:v>
                </c:pt>
                <c:pt idx="125">
                  <c:v>-100000</c:v>
                </c:pt>
                <c:pt idx="126">
                  <c:v>-100000</c:v>
                </c:pt>
                <c:pt idx="127">
                  <c:v>-100000</c:v>
                </c:pt>
                <c:pt idx="128">
                  <c:v>-100000</c:v>
                </c:pt>
                <c:pt idx="129">
                  <c:v>-100000</c:v>
                </c:pt>
                <c:pt idx="130">
                  <c:v>-100000</c:v>
                </c:pt>
                <c:pt idx="131">
                  <c:v>-100000</c:v>
                </c:pt>
                <c:pt idx="132">
                  <c:v>-100000</c:v>
                </c:pt>
                <c:pt idx="133">
                  <c:v>-100000</c:v>
                </c:pt>
                <c:pt idx="134">
                  <c:v>-100000</c:v>
                </c:pt>
                <c:pt idx="135">
                  <c:v>-100000</c:v>
                </c:pt>
                <c:pt idx="136">
                  <c:v>-100000</c:v>
                </c:pt>
                <c:pt idx="137">
                  <c:v>-100000</c:v>
                </c:pt>
                <c:pt idx="138">
                  <c:v>-100000</c:v>
                </c:pt>
                <c:pt idx="139">
                  <c:v>-100000</c:v>
                </c:pt>
                <c:pt idx="140">
                  <c:v>-100000</c:v>
                </c:pt>
                <c:pt idx="141">
                  <c:v>-100000</c:v>
                </c:pt>
                <c:pt idx="142">
                  <c:v>-100000</c:v>
                </c:pt>
                <c:pt idx="143">
                  <c:v>-100000</c:v>
                </c:pt>
                <c:pt idx="144">
                  <c:v>-100000</c:v>
                </c:pt>
                <c:pt idx="145">
                  <c:v>-100000</c:v>
                </c:pt>
                <c:pt idx="146">
                  <c:v>-100000</c:v>
                </c:pt>
                <c:pt idx="147">
                  <c:v>-100000</c:v>
                </c:pt>
                <c:pt idx="148">
                  <c:v>-100000</c:v>
                </c:pt>
                <c:pt idx="149">
                  <c:v>-100000</c:v>
                </c:pt>
                <c:pt idx="150">
                  <c:v>-100000</c:v>
                </c:pt>
                <c:pt idx="151">
                  <c:v>-100000</c:v>
                </c:pt>
                <c:pt idx="152">
                  <c:v>-100000</c:v>
                </c:pt>
                <c:pt idx="153">
                  <c:v>-100000</c:v>
                </c:pt>
                <c:pt idx="154">
                  <c:v>-100000</c:v>
                </c:pt>
                <c:pt idx="155">
                  <c:v>-100000</c:v>
                </c:pt>
                <c:pt idx="156">
                  <c:v>-100000</c:v>
                </c:pt>
                <c:pt idx="157">
                  <c:v>-100000</c:v>
                </c:pt>
                <c:pt idx="158">
                  <c:v>-100000</c:v>
                </c:pt>
                <c:pt idx="159">
                  <c:v>-100000</c:v>
                </c:pt>
                <c:pt idx="160">
                  <c:v>-100000</c:v>
                </c:pt>
                <c:pt idx="161">
                  <c:v>-100000</c:v>
                </c:pt>
                <c:pt idx="162">
                  <c:v>-100000</c:v>
                </c:pt>
                <c:pt idx="163">
                  <c:v>-100000</c:v>
                </c:pt>
                <c:pt idx="164">
                  <c:v>-100000</c:v>
                </c:pt>
                <c:pt idx="165">
                  <c:v>-100000</c:v>
                </c:pt>
                <c:pt idx="166">
                  <c:v>-100000</c:v>
                </c:pt>
                <c:pt idx="167">
                  <c:v>-100000</c:v>
                </c:pt>
                <c:pt idx="168">
                  <c:v>-100000</c:v>
                </c:pt>
                <c:pt idx="169">
                  <c:v>-100000</c:v>
                </c:pt>
                <c:pt idx="170">
                  <c:v>-100000</c:v>
                </c:pt>
                <c:pt idx="171">
                  <c:v>-100000</c:v>
                </c:pt>
                <c:pt idx="172">
                  <c:v>-100000</c:v>
                </c:pt>
                <c:pt idx="173">
                  <c:v>-100000</c:v>
                </c:pt>
                <c:pt idx="174">
                  <c:v>-100000</c:v>
                </c:pt>
                <c:pt idx="175">
                  <c:v>-100000</c:v>
                </c:pt>
                <c:pt idx="176">
                  <c:v>-100000</c:v>
                </c:pt>
                <c:pt idx="177">
                  <c:v>-100000</c:v>
                </c:pt>
                <c:pt idx="178">
                  <c:v>-100000</c:v>
                </c:pt>
                <c:pt idx="179">
                  <c:v>-100000</c:v>
                </c:pt>
                <c:pt idx="180">
                  <c:v>-100000</c:v>
                </c:pt>
                <c:pt idx="181">
                  <c:v>-100000</c:v>
                </c:pt>
                <c:pt idx="182">
                  <c:v>-100000</c:v>
                </c:pt>
                <c:pt idx="183">
                  <c:v>-100000</c:v>
                </c:pt>
                <c:pt idx="184">
                  <c:v>-100000</c:v>
                </c:pt>
                <c:pt idx="185">
                  <c:v>-100000</c:v>
                </c:pt>
                <c:pt idx="186">
                  <c:v>-100000</c:v>
                </c:pt>
                <c:pt idx="187">
                  <c:v>-100000</c:v>
                </c:pt>
                <c:pt idx="188">
                  <c:v>-100000</c:v>
                </c:pt>
                <c:pt idx="189">
                  <c:v>-100000</c:v>
                </c:pt>
                <c:pt idx="190">
                  <c:v>-100000</c:v>
                </c:pt>
                <c:pt idx="191">
                  <c:v>-100000</c:v>
                </c:pt>
                <c:pt idx="192">
                  <c:v>-100000</c:v>
                </c:pt>
                <c:pt idx="193">
                  <c:v>-100000</c:v>
                </c:pt>
                <c:pt idx="194">
                  <c:v>-100000</c:v>
                </c:pt>
                <c:pt idx="195">
                  <c:v>-100000</c:v>
                </c:pt>
                <c:pt idx="196">
                  <c:v>-100000</c:v>
                </c:pt>
                <c:pt idx="197">
                  <c:v>-100000</c:v>
                </c:pt>
                <c:pt idx="198">
                  <c:v>-100000</c:v>
                </c:pt>
                <c:pt idx="199">
                  <c:v>-100000</c:v>
                </c:pt>
                <c:pt idx="200">
                  <c:v>-100000</c:v>
                </c:pt>
                <c:pt idx="201">
                  <c:v>-100000</c:v>
                </c:pt>
                <c:pt idx="202">
                  <c:v>-100000</c:v>
                </c:pt>
                <c:pt idx="203">
                  <c:v>-100000</c:v>
                </c:pt>
                <c:pt idx="204">
                  <c:v>0</c:v>
                </c:pt>
                <c:pt idx="205">
                  <c:v>100000</c:v>
                </c:pt>
                <c:pt idx="206">
                  <c:v>100000</c:v>
                </c:pt>
                <c:pt idx="207">
                  <c:v>100000</c:v>
                </c:pt>
                <c:pt idx="208">
                  <c:v>100000</c:v>
                </c:pt>
                <c:pt idx="209">
                  <c:v>100000</c:v>
                </c:pt>
                <c:pt idx="210">
                  <c:v>100000</c:v>
                </c:pt>
                <c:pt idx="211">
                  <c:v>100000</c:v>
                </c:pt>
                <c:pt idx="212">
                  <c:v>100000</c:v>
                </c:pt>
                <c:pt idx="213">
                  <c:v>100000</c:v>
                </c:pt>
                <c:pt idx="214">
                  <c:v>0</c:v>
                </c:pt>
                <c:pt idx="215">
                  <c:v>-100000</c:v>
                </c:pt>
                <c:pt idx="216">
                  <c:v>-100000</c:v>
                </c:pt>
                <c:pt idx="217">
                  <c:v>-100000</c:v>
                </c:pt>
                <c:pt idx="218">
                  <c:v>-100000</c:v>
                </c:pt>
                <c:pt idx="219">
                  <c:v>-100000</c:v>
                </c:pt>
                <c:pt idx="220">
                  <c:v>-100000</c:v>
                </c:pt>
                <c:pt idx="221">
                  <c:v>-100000</c:v>
                </c:pt>
                <c:pt idx="222">
                  <c:v>-100000</c:v>
                </c:pt>
                <c:pt idx="223">
                  <c:v>-100000</c:v>
                </c:pt>
                <c:pt idx="224">
                  <c:v>0</c:v>
                </c:pt>
              </c:numCache>
            </c:numRef>
          </c:yVal>
          <c:smooth val="1"/>
        </c:ser>
        <c:axId val="29373553"/>
        <c:axId val="63035386"/>
      </c:scatterChart>
      <c:valAx>
        <c:axId val="45101879"/>
        <c:scaling>
          <c:orientation val="minMax"/>
          <c:min val="-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 (m)</a:t>
                </a:r>
              </a:p>
            </c:rich>
          </c:tx>
          <c:layout>
            <c:manualLayout>
              <c:xMode val="factor"/>
              <c:yMode val="factor"/>
              <c:x val="0.109"/>
              <c:y val="0.1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3728"/>
        <c:crosses val="autoZero"/>
        <c:crossBetween val="midCat"/>
        <c:dispUnits/>
      </c:valAx>
      <c:valAx>
        <c:axId val="3263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teplota 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°C)</a:t>
                </a:r>
              </a:p>
            </c:rich>
          </c:tx>
          <c:layout>
            <c:manualLayout>
              <c:xMode val="factor"/>
              <c:yMode val="factor"/>
              <c:x val="0.004"/>
              <c:y val="0.09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01879"/>
        <c:crosses val="autoZero"/>
        <c:crossBetween val="midCat"/>
        <c:dispUnits/>
      </c:valAx>
      <c:valAx>
        <c:axId val="29373553"/>
        <c:scaling>
          <c:orientation val="minMax"/>
        </c:scaling>
        <c:axPos val="b"/>
        <c:delete val="1"/>
        <c:majorTickMark val="out"/>
        <c:minorTickMark val="none"/>
        <c:tickLblPos val="nextTo"/>
        <c:crossAx val="63035386"/>
        <c:crosses val="max"/>
        <c:crossBetween val="midCat"/>
        <c:dispUnits/>
      </c:valAx>
      <c:valAx>
        <c:axId val="6303538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tlak par (Pa)</a:t>
                </a:r>
              </a:p>
            </c:rich>
          </c:tx>
          <c:layout>
            <c:manualLayout>
              <c:xMode val="factor"/>
              <c:yMode val="factor"/>
              <c:x val="0.002"/>
              <c:y val="0.09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7355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25"/>
          <c:y val="0.28275"/>
          <c:w val="0.097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25"/>
          <c:w val="0.95725"/>
          <c:h val="0.9465"/>
        </c:manualLayout>
      </c:layout>
      <c:scatterChart>
        <c:scatterStyle val="smoothMarker"/>
        <c:varyColors val="0"/>
        <c:ser>
          <c:idx val="0"/>
          <c:order val="0"/>
          <c:tx>
            <c:v>sytá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Vypocty!$B$17:$IV$17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0.5122435983484172</c:v>
                </c:pt>
                <c:pt idx="3">
                  <c:v>1.0244880936258967</c:v>
                </c:pt>
                <c:pt idx="4">
                  <c:v>1.5367334858355794</c:v>
                </c:pt>
                <c:pt idx="5">
                  <c:v>2.0489797749806065</c:v>
                </c:pt>
                <c:pt idx="6">
                  <c:v>2.561226961064119</c:v>
                </c:pt>
                <c:pt idx="7">
                  <c:v>3.0734750440892578</c:v>
                </c:pt>
                <c:pt idx="8">
                  <c:v>3.585724024059164</c:v>
                </c:pt>
                <c:pt idx="9">
                  <c:v>4.097973900976979</c:v>
                </c:pt>
                <c:pt idx="10">
                  <c:v>4.610224674845844</c:v>
                </c:pt>
                <c:pt idx="11">
                  <c:v>5.1224763456688995</c:v>
                </c:pt>
                <c:pt idx="12">
                  <c:v>5.1501396796852665</c:v>
                </c:pt>
                <c:pt idx="13">
                  <c:v>5.177804757713428</c:v>
                </c:pt>
                <c:pt idx="14">
                  <c:v>5.205471579973297</c:v>
                </c:pt>
                <c:pt idx="15">
                  <c:v>5.233140146684828</c:v>
                </c:pt>
                <c:pt idx="16">
                  <c:v>5.260810458068018</c:v>
                </c:pt>
                <c:pt idx="17">
                  <c:v>5.288482514342906</c:v>
                </c:pt>
                <c:pt idx="18">
                  <c:v>5.316156315729571</c:v>
                </c:pt>
                <c:pt idx="19">
                  <c:v>5.343831862448134</c:v>
                </c:pt>
                <c:pt idx="20">
                  <c:v>5.371509154718759</c:v>
                </c:pt>
                <c:pt idx="21">
                  <c:v>5.399188192761651</c:v>
                </c:pt>
                <c:pt idx="22">
                  <c:v>5.418058380036408</c:v>
                </c:pt>
                <c:pt idx="23">
                  <c:v>5.4369360085986544</c:v>
                </c:pt>
                <c:pt idx="24">
                  <c:v>5.455821084319514</c:v>
                </c:pt>
                <c:pt idx="25">
                  <c:v>5.4747136130770615</c:v>
                </c:pt>
                <c:pt idx="26">
                  <c:v>5.493613600756334</c:v>
                </c:pt>
                <c:pt idx="27">
                  <c:v>5.512521053249343</c:v>
                </c:pt>
                <c:pt idx="28">
                  <c:v>5.531435976455081</c:v>
                </c:pt>
                <c:pt idx="29">
                  <c:v>5.55035837627954</c:v>
                </c:pt>
                <c:pt idx="30">
                  <c:v>5.569288258635714</c:v>
                </c:pt>
                <c:pt idx="31">
                  <c:v>5.588225629443617</c:v>
                </c:pt>
                <c:pt idx="32">
                  <c:v>7.070283285216852</c:v>
                </c:pt>
                <c:pt idx="33">
                  <c:v>8.552343490066631</c:v>
                </c:pt>
                <c:pt idx="34">
                  <c:v>10.034406244001723</c:v>
                </c:pt>
                <c:pt idx="35">
                  <c:v>11.516471547030894</c:v>
                </c:pt>
                <c:pt idx="36">
                  <c:v>12.998539399162917</c:v>
                </c:pt>
                <c:pt idx="37">
                  <c:v>14.480609800406558</c:v>
                </c:pt>
                <c:pt idx="38">
                  <c:v>15.962682750770588</c:v>
                </c:pt>
                <c:pt idx="39">
                  <c:v>17.444758250263774</c:v>
                </c:pt>
                <c:pt idx="40">
                  <c:v>18.926836298894887</c:v>
                </c:pt>
                <c:pt idx="41">
                  <c:v>20.408916896672693</c:v>
                </c:pt>
                <c:pt idx="42">
                  <c:v>20.414067439278192</c:v>
                </c:pt>
                <c:pt idx="43">
                  <c:v>20.419222418934105</c:v>
                </c:pt>
                <c:pt idx="44">
                  <c:v>20.42438184329182</c:v>
                </c:pt>
                <c:pt idx="45">
                  <c:v>20.429545720022524</c:v>
                </c:pt>
                <c:pt idx="46">
                  <c:v>20.434714056817295</c:v>
                </c:pt>
                <c:pt idx="47">
                  <c:v>20.439886861387144</c:v>
                </c:pt>
                <c:pt idx="48">
                  <c:v>20.4450641414631</c:v>
                </c:pt>
                <c:pt idx="49">
                  <c:v>20.45024590479628</c:v>
                </c:pt>
                <c:pt idx="50">
                  <c:v>20.45543215915795</c:v>
                </c:pt>
                <c:pt idx="51">
                  <c:v>20.460622912339606</c:v>
                </c:pt>
                <c:pt idx="52">
                  <c:v>21.893740234992478</c:v>
                </c:pt>
                <c:pt idx="53">
                  <c:v>23.32732730991403</c:v>
                </c:pt>
                <c:pt idx="54">
                  <c:v>24.761384445159354</c:v>
                </c:pt>
                <c:pt idx="55">
                  <c:v>26.19591194908668</c:v>
                </c:pt>
                <c:pt idx="56">
                  <c:v>27.630910130357748</c:v>
                </c:pt>
                <c:pt idx="57">
                  <c:v>29.06637929793823</c:v>
                </c:pt>
                <c:pt idx="58">
                  <c:v>30.50231976109811</c:v>
                </c:pt>
                <c:pt idx="59">
                  <c:v>31.9387318294121</c:v>
                </c:pt>
                <c:pt idx="60">
                  <c:v>33.37561581276002</c:v>
                </c:pt>
                <c:pt idx="61">
                  <c:v>34.81297202132722</c:v>
                </c:pt>
                <c:pt idx="62">
                  <c:v>40.785574890265536</c:v>
                </c:pt>
                <c:pt idx="63">
                  <c:v>46.75818464647614</c:v>
                </c:pt>
                <c:pt idx="64">
                  <c:v>52.73080128997492</c:v>
                </c:pt>
                <c:pt idx="65">
                  <c:v>58.703424820777755</c:v>
                </c:pt>
                <c:pt idx="66">
                  <c:v>64.67605523890053</c:v>
                </c:pt>
                <c:pt idx="67">
                  <c:v>70.64869254435914</c:v>
                </c:pt>
                <c:pt idx="68">
                  <c:v>76.62133673716946</c:v>
                </c:pt>
                <c:pt idx="69">
                  <c:v>82.59398781734737</c:v>
                </c:pt>
                <c:pt idx="70">
                  <c:v>88.56664578490876</c:v>
                </c:pt>
                <c:pt idx="71">
                  <c:v>94.53931063986951</c:v>
                </c:pt>
                <c:pt idx="72">
                  <c:v>100.51198238224552</c:v>
                </c:pt>
                <c:pt idx="73">
                  <c:v>106.48466101205265</c:v>
                </c:pt>
                <c:pt idx="74">
                  <c:v>112.4573465293068</c:v>
                </c:pt>
                <c:pt idx="75">
                  <c:v>118.43003893402386</c:v>
                </c:pt>
                <c:pt idx="76">
                  <c:v>124.4027382262197</c:v>
                </c:pt>
                <c:pt idx="77">
                  <c:v>130.3754444059102</c:v>
                </c:pt>
                <c:pt idx="78">
                  <c:v>136.34815747311129</c:v>
                </c:pt>
                <c:pt idx="79">
                  <c:v>142.3208774278388</c:v>
                </c:pt>
                <c:pt idx="80">
                  <c:v>148.29360427010866</c:v>
                </c:pt>
                <c:pt idx="81">
                  <c:v>154.26633799993672</c:v>
                </c:pt>
                <c:pt idx="82">
                  <c:v>160.23907861733886</c:v>
                </c:pt>
                <c:pt idx="83">
                  <c:v>166.211826122331</c:v>
                </c:pt>
                <c:pt idx="84">
                  <c:v>172.184580514929</c:v>
                </c:pt>
                <c:pt idx="85">
                  <c:v>178.15734179514874</c:v>
                </c:pt>
                <c:pt idx="86">
                  <c:v>184.13010996300613</c:v>
                </c:pt>
                <c:pt idx="87">
                  <c:v>190.10288501851704</c:v>
                </c:pt>
                <c:pt idx="88">
                  <c:v>196.07566696169735</c:v>
                </c:pt>
                <c:pt idx="89">
                  <c:v>202.04845579256298</c:v>
                </c:pt>
                <c:pt idx="90">
                  <c:v>208.02125151112978</c:v>
                </c:pt>
                <c:pt idx="91">
                  <c:v>213.99405411741364</c:v>
                </c:pt>
                <c:pt idx="92">
                  <c:v>219.96686361143045</c:v>
                </c:pt>
                <c:pt idx="93">
                  <c:v>225.9396799931961</c:v>
                </c:pt>
                <c:pt idx="94">
                  <c:v>231.91250326272646</c:v>
                </c:pt>
                <c:pt idx="95">
                  <c:v>237.88533342003743</c:v>
                </c:pt>
                <c:pt idx="96">
                  <c:v>243.8581704651449</c:v>
                </c:pt>
                <c:pt idx="97">
                  <c:v>249.83101439806472</c:v>
                </c:pt>
                <c:pt idx="98">
                  <c:v>255.80386521881283</c:v>
                </c:pt>
                <c:pt idx="99">
                  <c:v>261.7767229274051</c:v>
                </c:pt>
                <c:pt idx="100">
                  <c:v>267.7495875238574</c:v>
                </c:pt>
                <c:pt idx="101">
                  <c:v>273.7224590081856</c:v>
                </c:pt>
                <c:pt idx="102">
                  <c:v>279.6953373804056</c:v>
                </c:pt>
                <c:pt idx="103">
                  <c:v>285.6682226405333</c:v>
                </c:pt>
                <c:pt idx="104">
                  <c:v>291.6411147885846</c:v>
                </c:pt>
                <c:pt idx="105">
                  <c:v>297.6140138245754</c:v>
                </c:pt>
                <c:pt idx="106">
                  <c:v>303.58691974852155</c:v>
                </c:pt>
                <c:pt idx="107">
                  <c:v>309.5598325604389</c:v>
                </c:pt>
                <c:pt idx="108">
                  <c:v>315.5327522603434</c:v>
                </c:pt>
                <c:pt idx="109">
                  <c:v>321.5056788482509</c:v>
                </c:pt>
                <c:pt idx="110">
                  <c:v>327.47861232417733</c:v>
                </c:pt>
                <c:pt idx="111">
                  <c:v>333.4515526881385</c:v>
                </c:pt>
                <c:pt idx="112">
                  <c:v>339.4244999401504</c:v>
                </c:pt>
                <c:pt idx="113">
                  <c:v>345.3974540802288</c:v>
                </c:pt>
                <c:pt idx="114">
                  <c:v>351.37041510838964</c:v>
                </c:pt>
                <c:pt idx="115">
                  <c:v>357.34338302464886</c:v>
                </c:pt>
                <c:pt idx="116">
                  <c:v>363.3163578290223</c:v>
                </c:pt>
                <c:pt idx="117">
                  <c:v>369.28933952152585</c:v>
                </c:pt>
                <c:pt idx="118">
                  <c:v>375.2623281021754</c:v>
                </c:pt>
                <c:pt idx="119">
                  <c:v>381.2353235709868</c:v>
                </c:pt>
                <c:pt idx="120">
                  <c:v>387.208325927976</c:v>
                </c:pt>
                <c:pt idx="121">
                  <c:v>393.1813351731588</c:v>
                </c:pt>
                <c:pt idx="122">
                  <c:v>399.1543513065512</c:v>
                </c:pt>
                <c:pt idx="123">
                  <c:v>405.12737432816897</c:v>
                </c:pt>
                <c:pt idx="124">
                  <c:v>411.1004042380281</c:v>
                </c:pt>
                <c:pt idx="125">
                  <c:v>417.0734410361444</c:v>
                </c:pt>
                <c:pt idx="126">
                  <c:v>423.0464847225338</c:v>
                </c:pt>
                <c:pt idx="127">
                  <c:v>429.0195352972122</c:v>
                </c:pt>
                <c:pt idx="128">
                  <c:v>434.99259276019546</c:v>
                </c:pt>
                <c:pt idx="129">
                  <c:v>440.96565711149947</c:v>
                </c:pt>
                <c:pt idx="130">
                  <c:v>446.9387283511401</c:v>
                </c:pt>
                <c:pt idx="131">
                  <c:v>452.91180647913336</c:v>
                </c:pt>
                <c:pt idx="132">
                  <c:v>458.88489149549497</c:v>
                </c:pt>
                <c:pt idx="133">
                  <c:v>464.8579834002409</c:v>
                </c:pt>
                <c:pt idx="134">
                  <c:v>470.83108219338703</c:v>
                </c:pt>
                <c:pt idx="135">
                  <c:v>476.80418787494926</c:v>
                </c:pt>
                <c:pt idx="136">
                  <c:v>482.7773004449434</c:v>
                </c:pt>
                <c:pt idx="137">
                  <c:v>488.7504199033855</c:v>
                </c:pt>
                <c:pt idx="138">
                  <c:v>494.72354625029124</c:v>
                </c:pt>
                <c:pt idx="139">
                  <c:v>500.69667948567667</c:v>
                </c:pt>
                <c:pt idx="140">
                  <c:v>506.66981960955763</c:v>
                </c:pt>
                <c:pt idx="141">
                  <c:v>512.64296662195</c:v>
                </c:pt>
                <c:pt idx="142">
                  <c:v>518.6161205228697</c:v>
                </c:pt>
                <c:pt idx="143">
                  <c:v>524.5892813123326</c:v>
                </c:pt>
                <c:pt idx="144">
                  <c:v>530.5624489903545</c:v>
                </c:pt>
                <c:pt idx="145">
                  <c:v>536.5356235569514</c:v>
                </c:pt>
                <c:pt idx="146">
                  <c:v>542.5088050121391</c:v>
                </c:pt>
                <c:pt idx="147">
                  <c:v>548.4819933559336</c:v>
                </c:pt>
                <c:pt idx="148">
                  <c:v>554.4551885883507</c:v>
                </c:pt>
                <c:pt idx="149">
                  <c:v>560.4283907094062</c:v>
                </c:pt>
                <c:pt idx="150">
                  <c:v>566.4015997191162</c:v>
                </c:pt>
                <c:pt idx="151">
                  <c:v>572.3748156174966</c:v>
                </c:pt>
                <c:pt idx="152">
                  <c:v>578.3480384045631</c:v>
                </c:pt>
                <c:pt idx="153">
                  <c:v>584.3212680803317</c:v>
                </c:pt>
                <c:pt idx="154">
                  <c:v>590.2945046448183</c:v>
                </c:pt>
                <c:pt idx="155">
                  <c:v>596.2677480980387</c:v>
                </c:pt>
                <c:pt idx="156">
                  <c:v>602.2409984400089</c:v>
                </c:pt>
                <c:pt idx="157">
                  <c:v>608.2142556707447</c:v>
                </c:pt>
                <c:pt idx="158">
                  <c:v>614.1875197902621</c:v>
                </c:pt>
                <c:pt idx="159">
                  <c:v>620.1607907985767</c:v>
                </c:pt>
                <c:pt idx="160">
                  <c:v>626.1340686957047</c:v>
                </c:pt>
                <c:pt idx="161">
                  <c:v>632.1073534816619</c:v>
                </c:pt>
                <c:pt idx="162">
                  <c:v>638.0806451564642</c:v>
                </c:pt>
                <c:pt idx="163">
                  <c:v>644.0539437201274</c:v>
                </c:pt>
                <c:pt idx="164">
                  <c:v>650.0272491726676</c:v>
                </c:pt>
                <c:pt idx="165">
                  <c:v>656.0005615141004</c:v>
                </c:pt>
                <c:pt idx="166">
                  <c:v>661.9738807444419</c:v>
                </c:pt>
                <c:pt idx="167">
                  <c:v>667.947206863708</c:v>
                </c:pt>
                <c:pt idx="168">
                  <c:v>673.9205398719143</c:v>
                </c:pt>
                <c:pt idx="169">
                  <c:v>679.8938797690771</c:v>
                </c:pt>
                <c:pt idx="170">
                  <c:v>685.867226555212</c:v>
                </c:pt>
                <c:pt idx="171">
                  <c:v>691.840580230335</c:v>
                </c:pt>
                <c:pt idx="172">
                  <c:v>697.813940794462</c:v>
                </c:pt>
                <c:pt idx="173">
                  <c:v>703.787308247609</c:v>
                </c:pt>
                <c:pt idx="174">
                  <c:v>709.7606825897916</c:v>
                </c:pt>
                <c:pt idx="175">
                  <c:v>715.7340638210259</c:v>
                </c:pt>
                <c:pt idx="176">
                  <c:v>721.7074519413277</c:v>
                </c:pt>
                <c:pt idx="177">
                  <c:v>727.6808469507129</c:v>
                </c:pt>
                <c:pt idx="178">
                  <c:v>733.6542488491974</c:v>
                </c:pt>
                <c:pt idx="179">
                  <c:v>739.6276576367972</c:v>
                </c:pt>
                <c:pt idx="180">
                  <c:v>745.601073313528</c:v>
                </c:pt>
                <c:pt idx="181">
                  <c:v>751.5744958794058</c:v>
                </c:pt>
                <c:pt idx="182">
                  <c:v>757.5479253344465</c:v>
                </c:pt>
                <c:pt idx="183">
                  <c:v>763.521361678666</c:v>
                </c:pt>
                <c:pt idx="184">
                  <c:v>769.4948049120802</c:v>
                </c:pt>
                <c:pt idx="185">
                  <c:v>775.468255034705</c:v>
                </c:pt>
                <c:pt idx="186">
                  <c:v>781.4417120465561</c:v>
                </c:pt>
                <c:pt idx="187">
                  <c:v>787.4151759476496</c:v>
                </c:pt>
                <c:pt idx="188">
                  <c:v>793.3886467380013</c:v>
                </c:pt>
                <c:pt idx="189">
                  <c:v>799.3621244176271</c:v>
                </c:pt>
                <c:pt idx="190">
                  <c:v>805.335608986543</c:v>
                </c:pt>
                <c:pt idx="191">
                  <c:v>811.3091004447647</c:v>
                </c:pt>
                <c:pt idx="192">
                  <c:v>817.2825987923081</c:v>
                </c:pt>
                <c:pt idx="193">
                  <c:v>823.2561040291893</c:v>
                </c:pt>
                <c:pt idx="194">
                  <c:v>829.229616155424</c:v>
                </c:pt>
                <c:pt idx="195">
                  <c:v>835.2031351710282</c:v>
                </c:pt>
                <c:pt idx="196">
                  <c:v>841.1766610760177</c:v>
                </c:pt>
                <c:pt idx="197">
                  <c:v>847.1501938704085</c:v>
                </c:pt>
                <c:pt idx="198">
                  <c:v>853.1237335542165</c:v>
                </c:pt>
                <c:pt idx="199">
                  <c:v>859.0972801274575</c:v>
                </c:pt>
                <c:pt idx="200">
                  <c:v>865.0708335901473</c:v>
                </c:pt>
                <c:pt idx="201">
                  <c:v>871.044393942302</c:v>
                </c:pt>
                <c:pt idx="202">
                  <c:v>877.0179611839374</c:v>
                </c:pt>
                <c:pt idx="203">
                  <c:v>882.9915353150693</c:v>
                </c:pt>
                <c:pt idx="204">
                  <c:v>888.9651163357138</c:v>
                </c:pt>
                <c:pt idx="205">
                  <c:v>889.1215699984742</c:v>
                </c:pt>
                <c:pt idx="206">
                  <c:v>889.2782176662693</c:v>
                </c:pt>
                <c:pt idx="207">
                  <c:v>889.4350598208349</c:v>
                </c:pt>
                <c:pt idx="208">
                  <c:v>889.5920969457038</c:v>
                </c:pt>
                <c:pt idx="209">
                  <c:v>889.749329526214</c:v>
                </c:pt>
                <c:pt idx="210">
                  <c:v>889.9067580495179</c:v>
                </c:pt>
                <c:pt idx="211">
                  <c:v>890.0643830045916</c:v>
                </c:pt>
                <c:pt idx="212">
                  <c:v>890.2222048822439</c:v>
                </c:pt>
                <c:pt idx="213">
                  <c:v>890.3802241751252</c:v>
                </c:pt>
                <c:pt idx="214">
                  <c:v>890.5384413777373</c:v>
                </c:pt>
                <c:pt idx="215">
                  <c:v>890.6546232841578</c:v>
                </c:pt>
                <c:pt idx="216">
                  <c:v>890.7709615682465</c:v>
                </c:pt>
                <c:pt idx="217">
                  <c:v>890.8874566515311</c:v>
                </c:pt>
                <c:pt idx="218">
                  <c:v>891.0041089572458</c:v>
                </c:pt>
                <c:pt idx="219">
                  <c:v>891.1209189103404</c:v>
                </c:pt>
                <c:pt idx="220">
                  <c:v>891.2378869374904</c:v>
                </c:pt>
                <c:pt idx="221">
                  <c:v>891.3550134671057</c:v>
                </c:pt>
                <c:pt idx="222">
                  <c:v>891.4722989293399</c:v>
                </c:pt>
                <c:pt idx="223">
                  <c:v>891.5897437561005</c:v>
                </c:pt>
                <c:pt idx="224">
                  <c:v>891.7073483810576</c:v>
                </c:pt>
              </c:numCache>
            </c:numRef>
          </c:xVal>
          <c:yVal>
            <c:numRef>
              <c:f>Vypocty!$B$21:$IV$21</c:f>
              <c:numCache>
                <c:ptCount val="255"/>
                <c:pt idx="0">
                  <c:v>2723.3501377003563</c:v>
                </c:pt>
                <c:pt idx="1">
                  <c:v>2290.829347857118</c:v>
                </c:pt>
                <c:pt idx="2">
                  <c:v>2290.7565186376914</c:v>
                </c:pt>
                <c:pt idx="3">
                  <c:v>2290.683691441537</c:v>
                </c:pt>
                <c:pt idx="4">
                  <c:v>2290.610866268597</c:v>
                </c:pt>
                <c:pt idx="5">
                  <c:v>2290.538043118845</c:v>
                </c:pt>
                <c:pt idx="6">
                  <c:v>2290.465221992218</c:v>
                </c:pt>
                <c:pt idx="7">
                  <c:v>2290.392402888664</c:v>
                </c:pt>
                <c:pt idx="8">
                  <c:v>2290.3195858081535</c:v>
                </c:pt>
                <c:pt idx="9">
                  <c:v>2290.246770750626</c:v>
                </c:pt>
                <c:pt idx="10">
                  <c:v>2290.1739577160283</c:v>
                </c:pt>
                <c:pt idx="11">
                  <c:v>2290.1011467043345</c:v>
                </c:pt>
                <c:pt idx="12">
                  <c:v>2287.481297127903</c:v>
                </c:pt>
                <c:pt idx="13">
                  <c:v>2284.8640669412885</c:v>
                </c:pt>
                <c:pt idx="14">
                  <c:v>2282.2494539305612</c:v>
                </c:pt>
                <c:pt idx="15">
                  <c:v>2279.637455883258</c:v>
                </c:pt>
                <c:pt idx="16">
                  <c:v>2277.028070588402</c:v>
                </c:pt>
                <c:pt idx="17">
                  <c:v>2274.4212958365392</c:v>
                </c:pt>
                <c:pt idx="18">
                  <c:v>2271.817129419682</c:v>
                </c:pt>
                <c:pt idx="19">
                  <c:v>2269.2155691313333</c:v>
                </c:pt>
                <c:pt idx="20">
                  <c:v>2266.6166127665047</c:v>
                </c:pt>
                <c:pt idx="21">
                  <c:v>2264.020258121679</c:v>
                </c:pt>
                <c:pt idx="22">
                  <c:v>2247.8598091627973</c:v>
                </c:pt>
                <c:pt idx="23">
                  <c:v>2231.800268298506</c:v>
                </c:pt>
                <c:pt idx="24">
                  <c:v>2215.84110229225</c:v>
                </c:pt>
                <c:pt idx="25">
                  <c:v>2199.981780159312</c:v>
                </c:pt>
                <c:pt idx="26">
                  <c:v>2184.2217731601104</c:v>
                </c:pt>
                <c:pt idx="27">
                  <c:v>2168.5605547934747</c:v>
                </c:pt>
                <c:pt idx="28">
                  <c:v>2152.99760078997</c:v>
                </c:pt>
                <c:pt idx="29">
                  <c:v>2137.532389105224</c:v>
                </c:pt>
                <c:pt idx="30">
                  <c:v>2122.1643999132325</c:v>
                </c:pt>
                <c:pt idx="31">
                  <c:v>2106.893115599693</c:v>
                </c:pt>
                <c:pt idx="32">
                  <c:v>2106.8269291007546</c:v>
                </c:pt>
                <c:pt idx="33">
                  <c:v>2106.760744420114</c:v>
                </c:pt>
                <c:pt idx="34">
                  <c:v>2106.694561557695</c:v>
                </c:pt>
                <c:pt idx="35">
                  <c:v>2106.628380513474</c:v>
                </c:pt>
                <c:pt idx="36">
                  <c:v>2106.562201287404</c:v>
                </c:pt>
                <c:pt idx="37">
                  <c:v>2106.496023879451</c:v>
                </c:pt>
                <c:pt idx="38">
                  <c:v>2106.429848289562</c:v>
                </c:pt>
                <c:pt idx="39">
                  <c:v>2106.3636745177023</c:v>
                </c:pt>
                <c:pt idx="40">
                  <c:v>2106.297502563829</c:v>
                </c:pt>
                <c:pt idx="41">
                  <c:v>2106.2313324279</c:v>
                </c:pt>
                <c:pt idx="42">
                  <c:v>2073.3730780464575</c:v>
                </c:pt>
                <c:pt idx="43">
                  <c:v>2040.9640444385943</c:v>
                </c:pt>
                <c:pt idx="44">
                  <c:v>2008.9990219782535</c:v>
                </c:pt>
                <c:pt idx="45">
                  <c:v>1977.4728494895392</c:v>
                </c:pt>
                <c:pt idx="46">
                  <c:v>1946.3804139266583</c:v>
                </c:pt>
                <c:pt idx="47">
                  <c:v>1915.7166500546696</c:v>
                </c:pt>
                <c:pt idx="48">
                  <c:v>1885.4765401312914</c:v>
                </c:pt>
                <c:pt idx="49">
                  <c:v>1855.6551135896732</c:v>
                </c:pt>
                <c:pt idx="50">
                  <c:v>1826.2474467220554</c:v>
                </c:pt>
                <c:pt idx="51">
                  <c:v>1797.2486623645082</c:v>
                </c:pt>
                <c:pt idx="52">
                  <c:v>1786.4034297446199</c:v>
                </c:pt>
                <c:pt idx="53">
                  <c:v>1775.6155554385834</c:v>
                </c:pt>
                <c:pt idx="54">
                  <c:v>1764.8847819460561</c:v>
                </c:pt>
                <c:pt idx="55">
                  <c:v>1754.2108526955824</c:v>
                </c:pt>
                <c:pt idx="56">
                  <c:v>1743.593512042163</c:v>
                </c:pt>
                <c:pt idx="57">
                  <c:v>1733.0325052649239</c:v>
                </c:pt>
                <c:pt idx="58">
                  <c:v>1722.5275785646436</c:v>
                </c:pt>
                <c:pt idx="59">
                  <c:v>1712.0784790614412</c:v>
                </c:pt>
                <c:pt idx="60">
                  <c:v>1701.684954792343</c:v>
                </c:pt>
                <c:pt idx="61">
                  <c:v>1691.3467547089358</c:v>
                </c:pt>
                <c:pt idx="62">
                  <c:v>1691.310577428845</c:v>
                </c:pt>
                <c:pt idx="63">
                  <c:v>1691.2744008267907</c:v>
                </c:pt>
                <c:pt idx="64">
                  <c:v>1691.2382249027598</c:v>
                </c:pt>
                <c:pt idx="65">
                  <c:v>1691.2020496567302</c:v>
                </c:pt>
                <c:pt idx="66">
                  <c:v>1691.165875088706</c:v>
                </c:pt>
                <c:pt idx="67">
                  <c:v>1691.1297011986649</c:v>
                </c:pt>
                <c:pt idx="68">
                  <c:v>1691.0935279866117</c:v>
                </c:pt>
                <c:pt idx="69">
                  <c:v>1691.057355452515</c:v>
                </c:pt>
                <c:pt idx="70">
                  <c:v>1691.0211835963744</c:v>
                </c:pt>
                <c:pt idx="71">
                  <c:v>1690.985012418183</c:v>
                </c:pt>
                <c:pt idx="72">
                  <c:v>1690.9488419179197</c:v>
                </c:pt>
                <c:pt idx="73">
                  <c:v>1690.9126720955937</c:v>
                </c:pt>
                <c:pt idx="74">
                  <c:v>1690.8765029511676</c:v>
                </c:pt>
                <c:pt idx="75">
                  <c:v>1690.8403344846474</c:v>
                </c:pt>
                <c:pt idx="76">
                  <c:v>1690.8041666960228</c:v>
                </c:pt>
                <c:pt idx="77">
                  <c:v>1690.7679995852695</c:v>
                </c:pt>
                <c:pt idx="78">
                  <c:v>1690.7318331523913</c:v>
                </c:pt>
                <c:pt idx="79">
                  <c:v>1690.6956673973682</c:v>
                </c:pt>
                <c:pt idx="80">
                  <c:v>1690.6595023202021</c:v>
                </c:pt>
                <c:pt idx="81">
                  <c:v>1690.6233379208645</c:v>
                </c:pt>
                <c:pt idx="82">
                  <c:v>1690.5871741993572</c:v>
                </c:pt>
                <c:pt idx="83">
                  <c:v>1690.5510111556603</c:v>
                </c:pt>
                <c:pt idx="84">
                  <c:v>1690.5148487897684</c:v>
                </c:pt>
                <c:pt idx="85">
                  <c:v>1690.4786871016843</c:v>
                </c:pt>
                <c:pt idx="86">
                  <c:v>1690.4425260913677</c:v>
                </c:pt>
                <c:pt idx="87">
                  <c:v>1690.4063657588308</c:v>
                </c:pt>
                <c:pt idx="88">
                  <c:v>1690.370206104051</c:v>
                </c:pt>
                <c:pt idx="89">
                  <c:v>1690.3340471270344</c:v>
                </c:pt>
                <c:pt idx="90">
                  <c:v>1690.2978888277469</c:v>
                </c:pt>
                <c:pt idx="91">
                  <c:v>1690.2617312061868</c:v>
                </c:pt>
                <c:pt idx="92">
                  <c:v>1690.2255742623588</c:v>
                </c:pt>
                <c:pt idx="93">
                  <c:v>1690.1894179962255</c:v>
                </c:pt>
                <c:pt idx="94">
                  <c:v>1690.1532624077943</c:v>
                </c:pt>
                <c:pt idx="95">
                  <c:v>1690.1171074970462</c:v>
                </c:pt>
                <c:pt idx="96">
                  <c:v>1690.080953263981</c:v>
                </c:pt>
                <c:pt idx="97">
                  <c:v>1690.0447997085735</c:v>
                </c:pt>
                <c:pt idx="98">
                  <c:v>1690.0086468308175</c:v>
                </c:pt>
                <c:pt idx="99">
                  <c:v>1689.9724946307103</c:v>
                </c:pt>
                <c:pt idx="100">
                  <c:v>1689.936343108231</c:v>
                </c:pt>
                <c:pt idx="101">
                  <c:v>1689.9001922633856</c:v>
                </c:pt>
                <c:pt idx="102">
                  <c:v>1689.8640420961385</c:v>
                </c:pt>
                <c:pt idx="103">
                  <c:v>1689.8278926064895</c:v>
                </c:pt>
                <c:pt idx="104">
                  <c:v>1689.7917437944373</c:v>
                </c:pt>
                <c:pt idx="105">
                  <c:v>1689.7555956599638</c:v>
                </c:pt>
                <c:pt idx="106">
                  <c:v>1689.7194482030588</c:v>
                </c:pt>
                <c:pt idx="107">
                  <c:v>1689.683301423703</c:v>
                </c:pt>
                <c:pt idx="108">
                  <c:v>1689.647155321907</c:v>
                </c:pt>
                <c:pt idx="109">
                  <c:v>1689.6110098976328</c:v>
                </c:pt>
                <c:pt idx="110">
                  <c:v>1689.5748651508843</c:v>
                </c:pt>
                <c:pt idx="111">
                  <c:v>1689.5387210816539</c:v>
                </c:pt>
                <c:pt idx="112">
                  <c:v>1689.502577689922</c:v>
                </c:pt>
                <c:pt idx="113">
                  <c:v>1689.4664349756947</c:v>
                </c:pt>
                <c:pt idx="114">
                  <c:v>1689.4302929389362</c:v>
                </c:pt>
                <c:pt idx="115">
                  <c:v>1689.3941515796541</c:v>
                </c:pt>
                <c:pt idx="116">
                  <c:v>1689.358010897826</c:v>
                </c:pt>
                <c:pt idx="117">
                  <c:v>1689.3218708934548</c:v>
                </c:pt>
                <c:pt idx="118">
                  <c:v>1689.28573156652</c:v>
                </c:pt>
                <c:pt idx="119">
                  <c:v>1689.2495929170066</c:v>
                </c:pt>
                <c:pt idx="120">
                  <c:v>1689.2134549449158</c:v>
                </c:pt>
                <c:pt idx="121">
                  <c:v>1689.1773176502347</c:v>
                </c:pt>
                <c:pt idx="122">
                  <c:v>1689.1411810329437</c:v>
                </c:pt>
                <c:pt idx="123">
                  <c:v>1689.1050450930354</c:v>
                </c:pt>
                <c:pt idx="124">
                  <c:v>1689.0689098304993</c:v>
                </c:pt>
                <c:pt idx="125">
                  <c:v>1689.0327752453372</c:v>
                </c:pt>
                <c:pt idx="126">
                  <c:v>1688.996641337516</c:v>
                </c:pt>
                <c:pt idx="127">
                  <c:v>1688.9605081070406</c:v>
                </c:pt>
                <c:pt idx="128">
                  <c:v>1688.9243755538912</c:v>
                </c:pt>
                <c:pt idx="129">
                  <c:v>1688.888243678074</c:v>
                </c:pt>
                <c:pt idx="130">
                  <c:v>1688.8521124795536</c:v>
                </c:pt>
                <c:pt idx="131">
                  <c:v>1688.8159819583327</c:v>
                </c:pt>
                <c:pt idx="132">
                  <c:v>1688.7798521144023</c:v>
                </c:pt>
                <c:pt idx="133">
                  <c:v>1688.7437229477505</c:v>
                </c:pt>
                <c:pt idx="134">
                  <c:v>1688.7075944583642</c:v>
                </c:pt>
                <c:pt idx="135">
                  <c:v>1688.671466646227</c:v>
                </c:pt>
                <c:pt idx="136">
                  <c:v>1688.6353395113356</c:v>
                </c:pt>
                <c:pt idx="137">
                  <c:v>1688.5992130536888</c:v>
                </c:pt>
                <c:pt idx="138">
                  <c:v>1688.5630872732524</c:v>
                </c:pt>
                <c:pt idx="139">
                  <c:v>1688.5269621700324</c:v>
                </c:pt>
                <c:pt idx="140">
                  <c:v>1688.4908377440108</c:v>
                </c:pt>
                <c:pt idx="141">
                  <c:v>1688.4547139951892</c:v>
                </c:pt>
                <c:pt idx="142">
                  <c:v>1688.4185909235393</c:v>
                </c:pt>
                <c:pt idx="143">
                  <c:v>1688.3824685290554</c:v>
                </c:pt>
                <c:pt idx="144">
                  <c:v>1688.346346811734</c:v>
                </c:pt>
                <c:pt idx="145">
                  <c:v>1688.3102257715566</c:v>
                </c:pt>
                <c:pt idx="146">
                  <c:v>1688.274105408527</c:v>
                </c:pt>
                <c:pt idx="147">
                  <c:v>1688.237985722611</c:v>
                </c:pt>
                <c:pt idx="148">
                  <c:v>1688.2018667138166</c:v>
                </c:pt>
                <c:pt idx="149">
                  <c:v>1688.1657483821284</c:v>
                </c:pt>
                <c:pt idx="150">
                  <c:v>1688.1296307275256</c:v>
                </c:pt>
                <c:pt idx="151">
                  <c:v>1688.0935137500103</c:v>
                </c:pt>
                <c:pt idx="152">
                  <c:v>1688.057397449564</c:v>
                </c:pt>
                <c:pt idx="153">
                  <c:v>1688.0212818261887</c:v>
                </c:pt>
                <c:pt idx="154">
                  <c:v>1687.9851668798526</c:v>
                </c:pt>
                <c:pt idx="155">
                  <c:v>1687.9490526105562</c:v>
                </c:pt>
                <c:pt idx="156">
                  <c:v>1687.9129390182936</c:v>
                </c:pt>
                <c:pt idx="157">
                  <c:v>1687.8768261030436</c:v>
                </c:pt>
                <c:pt idx="158">
                  <c:v>1687.840713864814</c:v>
                </c:pt>
                <c:pt idx="159">
                  <c:v>1687.804602303569</c:v>
                </c:pt>
                <c:pt idx="160">
                  <c:v>1687.768491419313</c:v>
                </c:pt>
                <c:pt idx="161">
                  <c:v>1687.7323812120296</c:v>
                </c:pt>
                <c:pt idx="162">
                  <c:v>1687.6962716817177</c:v>
                </c:pt>
                <c:pt idx="163">
                  <c:v>1687.6601628283547</c:v>
                </c:pt>
                <c:pt idx="164">
                  <c:v>1687.6240546519316</c:v>
                </c:pt>
                <c:pt idx="165">
                  <c:v>1687.5879471524518</c:v>
                </c:pt>
                <c:pt idx="166">
                  <c:v>1687.551840329879</c:v>
                </c:pt>
                <c:pt idx="167">
                  <c:v>1687.5157341842228</c:v>
                </c:pt>
                <c:pt idx="168">
                  <c:v>1687.4796287154634</c:v>
                </c:pt>
                <c:pt idx="169">
                  <c:v>1687.4435239235906</c:v>
                </c:pt>
                <c:pt idx="170">
                  <c:v>1687.4074198086078</c:v>
                </c:pt>
                <c:pt idx="171">
                  <c:v>1687.3713163704829</c:v>
                </c:pt>
                <c:pt idx="172">
                  <c:v>1687.3352136092165</c:v>
                </c:pt>
                <c:pt idx="173">
                  <c:v>1687.2991115247937</c:v>
                </c:pt>
                <c:pt idx="174">
                  <c:v>1687.2630101172158</c:v>
                </c:pt>
                <c:pt idx="175">
                  <c:v>1687.2269093864504</c:v>
                </c:pt>
                <c:pt idx="176">
                  <c:v>1687.1908093325</c:v>
                </c:pt>
                <c:pt idx="177">
                  <c:v>1687.154709955355</c:v>
                </c:pt>
                <c:pt idx="178">
                  <c:v>1687.1186112550058</c:v>
                </c:pt>
                <c:pt idx="179">
                  <c:v>1687.0825132314333</c:v>
                </c:pt>
                <c:pt idx="180">
                  <c:v>1687.04641588463</c:v>
                </c:pt>
                <c:pt idx="181">
                  <c:v>1687.0103192145948</c:v>
                </c:pt>
                <c:pt idx="182">
                  <c:v>1686.9742232212975</c:v>
                </c:pt>
                <c:pt idx="183">
                  <c:v>1686.9381279047398</c:v>
                </c:pt>
                <c:pt idx="184">
                  <c:v>1686.9020332649127</c:v>
                </c:pt>
                <c:pt idx="185">
                  <c:v>1686.865939301797</c:v>
                </c:pt>
                <c:pt idx="186">
                  <c:v>1686.8298460154003</c:v>
                </c:pt>
                <c:pt idx="187">
                  <c:v>1686.7937534056853</c:v>
                </c:pt>
                <c:pt idx="188">
                  <c:v>1686.7576614726563</c:v>
                </c:pt>
                <c:pt idx="189">
                  <c:v>1686.7215702163046</c:v>
                </c:pt>
                <c:pt idx="190">
                  <c:v>1686.6854796366197</c:v>
                </c:pt>
                <c:pt idx="191">
                  <c:v>1686.6493897335808</c:v>
                </c:pt>
                <c:pt idx="192">
                  <c:v>1686.6133005071808</c:v>
                </c:pt>
                <c:pt idx="193">
                  <c:v>1686.5772119574149</c:v>
                </c:pt>
                <c:pt idx="194">
                  <c:v>1686.5411240842711</c:v>
                </c:pt>
                <c:pt idx="195">
                  <c:v>1686.5050368877305</c:v>
                </c:pt>
                <c:pt idx="196">
                  <c:v>1686.46895036779</c:v>
                </c:pt>
                <c:pt idx="197">
                  <c:v>1686.4328645244361</c:v>
                </c:pt>
                <c:pt idx="198">
                  <c:v>1686.3967793576676</c:v>
                </c:pt>
                <c:pt idx="199">
                  <c:v>1686.3606948674544</c:v>
                </c:pt>
                <c:pt idx="200">
                  <c:v>1686.3246110537996</c:v>
                </c:pt>
                <c:pt idx="201">
                  <c:v>1686.2885279166842</c:v>
                </c:pt>
                <c:pt idx="202">
                  <c:v>1686.2524454561035</c:v>
                </c:pt>
                <c:pt idx="203">
                  <c:v>1686.2163636720559</c:v>
                </c:pt>
                <c:pt idx="204">
                  <c:v>1686.1802825645104</c:v>
                </c:pt>
                <c:pt idx="205">
                  <c:v>1647.8705263539482</c:v>
                </c:pt>
                <c:pt idx="206">
                  <c:v>1610.3257441856413</c:v>
                </c:pt>
                <c:pt idx="207">
                  <c:v>1573.532925618183</c:v>
                </c:pt>
                <c:pt idx="208">
                  <c:v>1537.4792388628089</c:v>
                </c:pt>
                <c:pt idx="209">
                  <c:v>1502.1520290142341</c:v>
                </c:pt>
                <c:pt idx="210">
                  <c:v>1467.538816290086</c:v>
                </c:pt>
                <c:pt idx="211">
                  <c:v>1433.6272942787734</c:v>
                </c:pt>
                <c:pt idx="212">
                  <c:v>1400.405328196</c:v>
                </c:pt>
                <c:pt idx="213">
                  <c:v>1367.860953149935</c:v>
                </c:pt>
                <c:pt idx="214">
                  <c:v>1335.9823724150174</c:v>
                </c:pt>
                <c:pt idx="215">
                  <c:v>1302.5410658227368</c:v>
                </c:pt>
                <c:pt idx="216">
                  <c:v>1269.8371193738978</c:v>
                </c:pt>
                <c:pt idx="217">
                  <c:v>1237.8566386850796</c:v>
                </c:pt>
                <c:pt idx="218">
                  <c:v>1206.5859419730225</c:v>
                </c:pt>
                <c:pt idx="219">
                  <c:v>1176.0115576781825</c:v>
                </c:pt>
                <c:pt idx="220">
                  <c:v>1146.1202221018602</c:v>
                </c:pt>
                <c:pt idx="221">
                  <c:v>1116.898877057169</c:v>
                </c:pt>
                <c:pt idx="222">
                  <c:v>1088.3346675337348</c:v>
                </c:pt>
                <c:pt idx="223">
                  <c:v>1060.4149393763</c:v>
                </c:pt>
                <c:pt idx="224">
                  <c:v>1033.1272369773121</c:v>
                </c:pt>
              </c:numCache>
            </c:numRef>
          </c:yVal>
          <c:smooth val="1"/>
        </c:ser>
        <c:ser>
          <c:idx val="1"/>
          <c:order val="1"/>
          <c:tx>
            <c:v>pára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Vypocty!$B$17:$IV$17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0.5122435983484172</c:v>
                </c:pt>
                <c:pt idx="3">
                  <c:v>1.0244880936258967</c:v>
                </c:pt>
                <c:pt idx="4">
                  <c:v>1.5367334858355794</c:v>
                </c:pt>
                <c:pt idx="5">
                  <c:v>2.0489797749806065</c:v>
                </c:pt>
                <c:pt idx="6">
                  <c:v>2.561226961064119</c:v>
                </c:pt>
                <c:pt idx="7">
                  <c:v>3.0734750440892578</c:v>
                </c:pt>
                <c:pt idx="8">
                  <c:v>3.585724024059164</c:v>
                </c:pt>
                <c:pt idx="9">
                  <c:v>4.097973900976979</c:v>
                </c:pt>
                <c:pt idx="10">
                  <c:v>4.610224674845844</c:v>
                </c:pt>
                <c:pt idx="11">
                  <c:v>5.1224763456688995</c:v>
                </c:pt>
                <c:pt idx="12">
                  <c:v>5.1501396796852665</c:v>
                </c:pt>
                <c:pt idx="13">
                  <c:v>5.177804757713428</c:v>
                </c:pt>
                <c:pt idx="14">
                  <c:v>5.205471579973297</c:v>
                </c:pt>
                <c:pt idx="15">
                  <c:v>5.233140146684828</c:v>
                </c:pt>
                <c:pt idx="16">
                  <c:v>5.260810458068018</c:v>
                </c:pt>
                <c:pt idx="17">
                  <c:v>5.288482514342906</c:v>
                </c:pt>
                <c:pt idx="18">
                  <c:v>5.316156315729571</c:v>
                </c:pt>
                <c:pt idx="19">
                  <c:v>5.343831862448134</c:v>
                </c:pt>
                <c:pt idx="20">
                  <c:v>5.371509154718759</c:v>
                </c:pt>
                <c:pt idx="21">
                  <c:v>5.399188192761651</c:v>
                </c:pt>
                <c:pt idx="22">
                  <c:v>5.418058380036408</c:v>
                </c:pt>
                <c:pt idx="23">
                  <c:v>5.4369360085986544</c:v>
                </c:pt>
                <c:pt idx="24">
                  <c:v>5.455821084319514</c:v>
                </c:pt>
                <c:pt idx="25">
                  <c:v>5.4747136130770615</c:v>
                </c:pt>
                <c:pt idx="26">
                  <c:v>5.493613600756334</c:v>
                </c:pt>
                <c:pt idx="27">
                  <c:v>5.512521053249343</c:v>
                </c:pt>
                <c:pt idx="28">
                  <c:v>5.531435976455081</c:v>
                </c:pt>
                <c:pt idx="29">
                  <c:v>5.55035837627954</c:v>
                </c:pt>
                <c:pt idx="30">
                  <c:v>5.569288258635714</c:v>
                </c:pt>
                <c:pt idx="31">
                  <c:v>5.588225629443617</c:v>
                </c:pt>
                <c:pt idx="32">
                  <c:v>7.070283285216852</c:v>
                </c:pt>
                <c:pt idx="33">
                  <c:v>8.552343490066631</c:v>
                </c:pt>
                <c:pt idx="34">
                  <c:v>10.034406244001723</c:v>
                </c:pt>
                <c:pt idx="35">
                  <c:v>11.516471547030894</c:v>
                </c:pt>
                <c:pt idx="36">
                  <c:v>12.998539399162917</c:v>
                </c:pt>
                <c:pt idx="37">
                  <c:v>14.480609800406558</c:v>
                </c:pt>
                <c:pt idx="38">
                  <c:v>15.962682750770588</c:v>
                </c:pt>
                <c:pt idx="39">
                  <c:v>17.444758250263774</c:v>
                </c:pt>
                <c:pt idx="40">
                  <c:v>18.926836298894887</c:v>
                </c:pt>
                <c:pt idx="41">
                  <c:v>20.408916896672693</c:v>
                </c:pt>
                <c:pt idx="42">
                  <c:v>20.414067439278192</c:v>
                </c:pt>
                <c:pt idx="43">
                  <c:v>20.419222418934105</c:v>
                </c:pt>
                <c:pt idx="44">
                  <c:v>20.42438184329182</c:v>
                </c:pt>
                <c:pt idx="45">
                  <c:v>20.429545720022524</c:v>
                </c:pt>
                <c:pt idx="46">
                  <c:v>20.434714056817295</c:v>
                </c:pt>
                <c:pt idx="47">
                  <c:v>20.439886861387144</c:v>
                </c:pt>
                <c:pt idx="48">
                  <c:v>20.4450641414631</c:v>
                </c:pt>
                <c:pt idx="49">
                  <c:v>20.45024590479628</c:v>
                </c:pt>
                <c:pt idx="50">
                  <c:v>20.45543215915795</c:v>
                </c:pt>
                <c:pt idx="51">
                  <c:v>20.460622912339606</c:v>
                </c:pt>
                <c:pt idx="52">
                  <c:v>21.893740234992478</c:v>
                </c:pt>
                <c:pt idx="53">
                  <c:v>23.32732730991403</c:v>
                </c:pt>
                <c:pt idx="54">
                  <c:v>24.761384445159354</c:v>
                </c:pt>
                <c:pt idx="55">
                  <c:v>26.19591194908668</c:v>
                </c:pt>
                <c:pt idx="56">
                  <c:v>27.630910130357748</c:v>
                </c:pt>
                <c:pt idx="57">
                  <c:v>29.06637929793823</c:v>
                </c:pt>
                <c:pt idx="58">
                  <c:v>30.50231976109811</c:v>
                </c:pt>
                <c:pt idx="59">
                  <c:v>31.9387318294121</c:v>
                </c:pt>
                <c:pt idx="60">
                  <c:v>33.37561581276002</c:v>
                </c:pt>
                <c:pt idx="61">
                  <c:v>34.81297202132722</c:v>
                </c:pt>
                <c:pt idx="62">
                  <c:v>40.785574890265536</c:v>
                </c:pt>
                <c:pt idx="63">
                  <c:v>46.75818464647614</c:v>
                </c:pt>
                <c:pt idx="64">
                  <c:v>52.73080128997492</c:v>
                </c:pt>
                <c:pt idx="65">
                  <c:v>58.703424820777755</c:v>
                </c:pt>
                <c:pt idx="66">
                  <c:v>64.67605523890053</c:v>
                </c:pt>
                <c:pt idx="67">
                  <c:v>70.64869254435914</c:v>
                </c:pt>
                <c:pt idx="68">
                  <c:v>76.62133673716946</c:v>
                </c:pt>
                <c:pt idx="69">
                  <c:v>82.59398781734737</c:v>
                </c:pt>
                <c:pt idx="70">
                  <c:v>88.56664578490876</c:v>
                </c:pt>
                <c:pt idx="71">
                  <c:v>94.53931063986951</c:v>
                </c:pt>
                <c:pt idx="72">
                  <c:v>100.51198238224552</c:v>
                </c:pt>
                <c:pt idx="73">
                  <c:v>106.48466101205265</c:v>
                </c:pt>
                <c:pt idx="74">
                  <c:v>112.4573465293068</c:v>
                </c:pt>
                <c:pt idx="75">
                  <c:v>118.43003893402386</c:v>
                </c:pt>
                <c:pt idx="76">
                  <c:v>124.4027382262197</c:v>
                </c:pt>
                <c:pt idx="77">
                  <c:v>130.3754444059102</c:v>
                </c:pt>
                <c:pt idx="78">
                  <c:v>136.34815747311129</c:v>
                </c:pt>
                <c:pt idx="79">
                  <c:v>142.3208774278388</c:v>
                </c:pt>
                <c:pt idx="80">
                  <c:v>148.29360427010866</c:v>
                </c:pt>
                <c:pt idx="81">
                  <c:v>154.26633799993672</c:v>
                </c:pt>
                <c:pt idx="82">
                  <c:v>160.23907861733886</c:v>
                </c:pt>
                <c:pt idx="83">
                  <c:v>166.211826122331</c:v>
                </c:pt>
                <c:pt idx="84">
                  <c:v>172.184580514929</c:v>
                </c:pt>
                <c:pt idx="85">
                  <c:v>178.15734179514874</c:v>
                </c:pt>
                <c:pt idx="86">
                  <c:v>184.13010996300613</c:v>
                </c:pt>
                <c:pt idx="87">
                  <c:v>190.10288501851704</c:v>
                </c:pt>
                <c:pt idx="88">
                  <c:v>196.07566696169735</c:v>
                </c:pt>
                <c:pt idx="89">
                  <c:v>202.04845579256298</c:v>
                </c:pt>
                <c:pt idx="90">
                  <c:v>208.02125151112978</c:v>
                </c:pt>
                <c:pt idx="91">
                  <c:v>213.99405411741364</c:v>
                </c:pt>
                <c:pt idx="92">
                  <c:v>219.96686361143045</c:v>
                </c:pt>
                <c:pt idx="93">
                  <c:v>225.9396799931961</c:v>
                </c:pt>
                <c:pt idx="94">
                  <c:v>231.91250326272646</c:v>
                </c:pt>
                <c:pt idx="95">
                  <c:v>237.88533342003743</c:v>
                </c:pt>
                <c:pt idx="96">
                  <c:v>243.8581704651449</c:v>
                </c:pt>
                <c:pt idx="97">
                  <c:v>249.83101439806472</c:v>
                </c:pt>
                <c:pt idx="98">
                  <c:v>255.80386521881283</c:v>
                </c:pt>
                <c:pt idx="99">
                  <c:v>261.7767229274051</c:v>
                </c:pt>
                <c:pt idx="100">
                  <c:v>267.7495875238574</c:v>
                </c:pt>
                <c:pt idx="101">
                  <c:v>273.7224590081856</c:v>
                </c:pt>
                <c:pt idx="102">
                  <c:v>279.6953373804056</c:v>
                </c:pt>
                <c:pt idx="103">
                  <c:v>285.6682226405333</c:v>
                </c:pt>
                <c:pt idx="104">
                  <c:v>291.6411147885846</c:v>
                </c:pt>
                <c:pt idx="105">
                  <c:v>297.6140138245754</c:v>
                </c:pt>
                <c:pt idx="106">
                  <c:v>303.58691974852155</c:v>
                </c:pt>
                <c:pt idx="107">
                  <c:v>309.5598325604389</c:v>
                </c:pt>
                <c:pt idx="108">
                  <c:v>315.5327522603434</c:v>
                </c:pt>
                <c:pt idx="109">
                  <c:v>321.5056788482509</c:v>
                </c:pt>
                <c:pt idx="110">
                  <c:v>327.47861232417733</c:v>
                </c:pt>
                <c:pt idx="111">
                  <c:v>333.4515526881385</c:v>
                </c:pt>
                <c:pt idx="112">
                  <c:v>339.4244999401504</c:v>
                </c:pt>
                <c:pt idx="113">
                  <c:v>345.3974540802288</c:v>
                </c:pt>
                <c:pt idx="114">
                  <c:v>351.37041510838964</c:v>
                </c:pt>
                <c:pt idx="115">
                  <c:v>357.34338302464886</c:v>
                </c:pt>
                <c:pt idx="116">
                  <c:v>363.3163578290223</c:v>
                </c:pt>
                <c:pt idx="117">
                  <c:v>369.28933952152585</c:v>
                </c:pt>
                <c:pt idx="118">
                  <c:v>375.2623281021754</c:v>
                </c:pt>
                <c:pt idx="119">
                  <c:v>381.2353235709868</c:v>
                </c:pt>
                <c:pt idx="120">
                  <c:v>387.208325927976</c:v>
                </c:pt>
                <c:pt idx="121">
                  <c:v>393.1813351731588</c:v>
                </c:pt>
                <c:pt idx="122">
                  <c:v>399.1543513065512</c:v>
                </c:pt>
                <c:pt idx="123">
                  <c:v>405.12737432816897</c:v>
                </c:pt>
                <c:pt idx="124">
                  <c:v>411.1004042380281</c:v>
                </c:pt>
                <c:pt idx="125">
                  <c:v>417.0734410361444</c:v>
                </c:pt>
                <c:pt idx="126">
                  <c:v>423.0464847225338</c:v>
                </c:pt>
                <c:pt idx="127">
                  <c:v>429.0195352972122</c:v>
                </c:pt>
                <c:pt idx="128">
                  <c:v>434.99259276019546</c:v>
                </c:pt>
                <c:pt idx="129">
                  <c:v>440.96565711149947</c:v>
                </c:pt>
                <c:pt idx="130">
                  <c:v>446.9387283511401</c:v>
                </c:pt>
                <c:pt idx="131">
                  <c:v>452.91180647913336</c:v>
                </c:pt>
                <c:pt idx="132">
                  <c:v>458.88489149549497</c:v>
                </c:pt>
                <c:pt idx="133">
                  <c:v>464.8579834002409</c:v>
                </c:pt>
                <c:pt idx="134">
                  <c:v>470.83108219338703</c:v>
                </c:pt>
                <c:pt idx="135">
                  <c:v>476.80418787494926</c:v>
                </c:pt>
                <c:pt idx="136">
                  <c:v>482.7773004449434</c:v>
                </c:pt>
                <c:pt idx="137">
                  <c:v>488.7504199033855</c:v>
                </c:pt>
                <c:pt idx="138">
                  <c:v>494.72354625029124</c:v>
                </c:pt>
                <c:pt idx="139">
                  <c:v>500.69667948567667</c:v>
                </c:pt>
                <c:pt idx="140">
                  <c:v>506.66981960955763</c:v>
                </c:pt>
                <c:pt idx="141">
                  <c:v>512.64296662195</c:v>
                </c:pt>
                <c:pt idx="142">
                  <c:v>518.6161205228697</c:v>
                </c:pt>
                <c:pt idx="143">
                  <c:v>524.5892813123326</c:v>
                </c:pt>
                <c:pt idx="144">
                  <c:v>530.5624489903545</c:v>
                </c:pt>
                <c:pt idx="145">
                  <c:v>536.5356235569514</c:v>
                </c:pt>
                <c:pt idx="146">
                  <c:v>542.5088050121391</c:v>
                </c:pt>
                <c:pt idx="147">
                  <c:v>548.4819933559336</c:v>
                </c:pt>
                <c:pt idx="148">
                  <c:v>554.4551885883507</c:v>
                </c:pt>
                <c:pt idx="149">
                  <c:v>560.4283907094062</c:v>
                </c:pt>
                <c:pt idx="150">
                  <c:v>566.4015997191162</c:v>
                </c:pt>
                <c:pt idx="151">
                  <c:v>572.3748156174966</c:v>
                </c:pt>
                <c:pt idx="152">
                  <c:v>578.3480384045631</c:v>
                </c:pt>
                <c:pt idx="153">
                  <c:v>584.3212680803317</c:v>
                </c:pt>
                <c:pt idx="154">
                  <c:v>590.2945046448183</c:v>
                </c:pt>
                <c:pt idx="155">
                  <c:v>596.2677480980387</c:v>
                </c:pt>
                <c:pt idx="156">
                  <c:v>602.2409984400089</c:v>
                </c:pt>
                <c:pt idx="157">
                  <c:v>608.2142556707447</c:v>
                </c:pt>
                <c:pt idx="158">
                  <c:v>614.1875197902621</c:v>
                </c:pt>
                <c:pt idx="159">
                  <c:v>620.1607907985767</c:v>
                </c:pt>
                <c:pt idx="160">
                  <c:v>626.1340686957047</c:v>
                </c:pt>
                <c:pt idx="161">
                  <c:v>632.1073534816619</c:v>
                </c:pt>
                <c:pt idx="162">
                  <c:v>638.0806451564642</c:v>
                </c:pt>
                <c:pt idx="163">
                  <c:v>644.0539437201274</c:v>
                </c:pt>
                <c:pt idx="164">
                  <c:v>650.0272491726676</c:v>
                </c:pt>
                <c:pt idx="165">
                  <c:v>656.0005615141004</c:v>
                </c:pt>
                <c:pt idx="166">
                  <c:v>661.9738807444419</c:v>
                </c:pt>
                <c:pt idx="167">
                  <c:v>667.947206863708</c:v>
                </c:pt>
                <c:pt idx="168">
                  <c:v>673.9205398719143</c:v>
                </c:pt>
                <c:pt idx="169">
                  <c:v>679.8938797690771</c:v>
                </c:pt>
                <c:pt idx="170">
                  <c:v>685.867226555212</c:v>
                </c:pt>
                <c:pt idx="171">
                  <c:v>691.840580230335</c:v>
                </c:pt>
                <c:pt idx="172">
                  <c:v>697.813940794462</c:v>
                </c:pt>
                <c:pt idx="173">
                  <c:v>703.787308247609</c:v>
                </c:pt>
                <c:pt idx="174">
                  <c:v>709.7606825897916</c:v>
                </c:pt>
                <c:pt idx="175">
                  <c:v>715.7340638210259</c:v>
                </c:pt>
                <c:pt idx="176">
                  <c:v>721.7074519413277</c:v>
                </c:pt>
                <c:pt idx="177">
                  <c:v>727.6808469507129</c:v>
                </c:pt>
                <c:pt idx="178">
                  <c:v>733.6542488491974</c:v>
                </c:pt>
                <c:pt idx="179">
                  <c:v>739.6276576367972</c:v>
                </c:pt>
                <c:pt idx="180">
                  <c:v>745.601073313528</c:v>
                </c:pt>
                <c:pt idx="181">
                  <c:v>751.5744958794058</c:v>
                </c:pt>
                <c:pt idx="182">
                  <c:v>757.5479253344465</c:v>
                </c:pt>
                <c:pt idx="183">
                  <c:v>763.521361678666</c:v>
                </c:pt>
                <c:pt idx="184">
                  <c:v>769.4948049120802</c:v>
                </c:pt>
                <c:pt idx="185">
                  <c:v>775.468255034705</c:v>
                </c:pt>
                <c:pt idx="186">
                  <c:v>781.4417120465561</c:v>
                </c:pt>
                <c:pt idx="187">
                  <c:v>787.4151759476496</c:v>
                </c:pt>
                <c:pt idx="188">
                  <c:v>793.3886467380013</c:v>
                </c:pt>
                <c:pt idx="189">
                  <c:v>799.3621244176271</c:v>
                </c:pt>
                <c:pt idx="190">
                  <c:v>805.335608986543</c:v>
                </c:pt>
                <c:pt idx="191">
                  <c:v>811.3091004447647</c:v>
                </c:pt>
                <c:pt idx="192">
                  <c:v>817.2825987923081</c:v>
                </c:pt>
                <c:pt idx="193">
                  <c:v>823.2561040291893</c:v>
                </c:pt>
                <c:pt idx="194">
                  <c:v>829.229616155424</c:v>
                </c:pt>
                <c:pt idx="195">
                  <c:v>835.2031351710282</c:v>
                </c:pt>
                <c:pt idx="196">
                  <c:v>841.1766610760177</c:v>
                </c:pt>
                <c:pt idx="197">
                  <c:v>847.1501938704085</c:v>
                </c:pt>
                <c:pt idx="198">
                  <c:v>853.1237335542165</c:v>
                </c:pt>
                <c:pt idx="199">
                  <c:v>859.0972801274575</c:v>
                </c:pt>
                <c:pt idx="200">
                  <c:v>865.0708335901473</c:v>
                </c:pt>
                <c:pt idx="201">
                  <c:v>871.044393942302</c:v>
                </c:pt>
                <c:pt idx="202">
                  <c:v>877.0179611839374</c:v>
                </c:pt>
                <c:pt idx="203">
                  <c:v>882.9915353150693</c:v>
                </c:pt>
                <c:pt idx="204">
                  <c:v>888.9651163357138</c:v>
                </c:pt>
                <c:pt idx="205">
                  <c:v>889.1215699984742</c:v>
                </c:pt>
                <c:pt idx="206">
                  <c:v>889.2782176662693</c:v>
                </c:pt>
                <c:pt idx="207">
                  <c:v>889.4350598208349</c:v>
                </c:pt>
                <c:pt idx="208">
                  <c:v>889.5920969457038</c:v>
                </c:pt>
                <c:pt idx="209">
                  <c:v>889.749329526214</c:v>
                </c:pt>
                <c:pt idx="210">
                  <c:v>889.9067580495179</c:v>
                </c:pt>
                <c:pt idx="211">
                  <c:v>890.0643830045916</c:v>
                </c:pt>
                <c:pt idx="212">
                  <c:v>890.2222048822439</c:v>
                </c:pt>
                <c:pt idx="213">
                  <c:v>890.3802241751252</c:v>
                </c:pt>
                <c:pt idx="214">
                  <c:v>890.5384413777373</c:v>
                </c:pt>
                <c:pt idx="215">
                  <c:v>890.6546232841578</c:v>
                </c:pt>
                <c:pt idx="216">
                  <c:v>890.7709615682465</c:v>
                </c:pt>
                <c:pt idx="217">
                  <c:v>890.8874566515311</c:v>
                </c:pt>
                <c:pt idx="218">
                  <c:v>891.0041089572458</c:v>
                </c:pt>
                <c:pt idx="219">
                  <c:v>891.1209189103404</c:v>
                </c:pt>
                <c:pt idx="220">
                  <c:v>891.2378869374904</c:v>
                </c:pt>
                <c:pt idx="221">
                  <c:v>891.3550134671057</c:v>
                </c:pt>
                <c:pt idx="222">
                  <c:v>891.4722989293399</c:v>
                </c:pt>
                <c:pt idx="223">
                  <c:v>891.5897437561005</c:v>
                </c:pt>
                <c:pt idx="224">
                  <c:v>891.7073483810576</c:v>
                </c:pt>
              </c:numCache>
            </c:numRef>
          </c:xVal>
          <c:yVal>
            <c:numRef>
              <c:f>Vypocty!$B$20:$IV$20</c:f>
              <c:numCache>
                <c:ptCount val="255"/>
                <c:pt idx="0">
                  <c:v>1811.4686355383428</c:v>
                </c:pt>
                <c:pt idx="1">
                  <c:v>1811.4686355383428</c:v>
                </c:pt>
                <c:pt idx="2">
                  <c:v>1810.9539871349382</c:v>
                </c:pt>
                <c:pt idx="3">
                  <c:v>1810.4393080751875</c:v>
                </c:pt>
                <c:pt idx="4">
                  <c:v>1809.9245435049165</c:v>
                </c:pt>
                <c:pt idx="5">
                  <c:v>1809.4096887375813</c:v>
                </c:pt>
                <c:pt idx="6">
                  <c:v>1808.8946637648319</c:v>
                </c:pt>
                <c:pt idx="7">
                  <c:v>1808.3794889640624</c:v>
                </c:pt>
                <c:pt idx="8">
                  <c:v>1807.8640590926566</c:v>
                </c:pt>
                <c:pt idx="9">
                  <c:v>1807.3484196123577</c:v>
                </c:pt>
                <c:pt idx="10">
                  <c:v>1806.8324399413425</c:v>
                </c:pt>
                <c:pt idx="11">
                  <c:v>1806.3161906712123</c:v>
                </c:pt>
                <c:pt idx="12">
                  <c:v>1806.2880876116642</c:v>
                </c:pt>
                <c:pt idx="13">
                  <c:v>1806.2596823198076</c:v>
                </c:pt>
                <c:pt idx="14">
                  <c:v>1806.2308456405574</c:v>
                </c:pt>
                <c:pt idx="15">
                  <c:v>1806.2017031291357</c:v>
                </c:pt>
                <c:pt idx="16">
                  <c:v>1806.1721239192238</c:v>
                </c:pt>
                <c:pt idx="17">
                  <c:v>1806.1422349747243</c:v>
                </c:pt>
                <c:pt idx="18">
                  <c:v>1806.111903589883</c:v>
                </c:pt>
                <c:pt idx="19">
                  <c:v>1806.0812582632616</c:v>
                </c:pt>
                <c:pt idx="20">
                  <c:v>1806.050164320916</c:v>
                </c:pt>
                <c:pt idx="21">
                  <c:v>1806.0187519231097</c:v>
                </c:pt>
                <c:pt idx="22">
                  <c:v>1805.9969554068537</c:v>
                </c:pt>
                <c:pt idx="23">
                  <c:v>1805.9748297352926</c:v>
                </c:pt>
                <c:pt idx="24">
                  <c:v>1805.952237173181</c:v>
                </c:pt>
                <c:pt idx="25">
                  <c:v>1805.929311571854</c:v>
                </c:pt>
                <c:pt idx="26">
                  <c:v>1805.9059134759088</c:v>
                </c:pt>
                <c:pt idx="27">
                  <c:v>1805.8821781428626</c:v>
                </c:pt>
                <c:pt idx="28">
                  <c:v>1805.857964267437</c:v>
                </c:pt>
                <c:pt idx="29">
                  <c:v>1805.8334086431557</c:v>
                </c:pt>
                <c:pt idx="30">
                  <c:v>1805.808367985695</c:v>
                </c:pt>
                <c:pt idx="31">
                  <c:v>1805.782980754386</c:v>
                </c:pt>
                <c:pt idx="32">
                  <c:v>1803.77705563591</c:v>
                </c:pt>
                <c:pt idx="33">
                  <c:v>1801.7706004253998</c:v>
                </c:pt>
                <c:pt idx="34">
                  <c:v>1799.7631267736253</c:v>
                </c:pt>
                <c:pt idx="35">
                  <c:v>1797.7547475268561</c:v>
                </c:pt>
                <c:pt idx="36">
                  <c:v>1795.744816488135</c:v>
                </c:pt>
                <c:pt idx="37">
                  <c:v>1793.7336043103282</c:v>
                </c:pt>
                <c:pt idx="38">
                  <c:v>1791.7203070575101</c:v>
                </c:pt>
                <c:pt idx="39">
                  <c:v>1789.7053532566833</c:v>
                </c:pt>
                <c:pt idx="40">
                  <c:v>1787.687781415877</c:v>
                </c:pt>
                <c:pt idx="41">
                  <c:v>1785.6681779297676</c:v>
                </c:pt>
                <c:pt idx="42">
                  <c:v>1785.6595804336657</c:v>
                </c:pt>
                <c:pt idx="43">
                  <c:v>1785.648758452404</c:v>
                </c:pt>
                <c:pt idx="44">
                  <c:v>1785.6347773850323</c:v>
                </c:pt>
                <c:pt idx="45">
                  <c:v>1785.618566448392</c:v>
                </c:pt>
                <c:pt idx="46">
                  <c:v>1785.5991911359163</c:v>
                </c:pt>
                <c:pt idx="47">
                  <c:v>1785.5775811240653</c:v>
                </c:pt>
                <c:pt idx="48">
                  <c:v>1785.5528022454646</c:v>
                </c:pt>
                <c:pt idx="49">
                  <c:v>1785.5257843936247</c:v>
                </c:pt>
                <c:pt idx="50">
                  <c:v>1785.4955939855429</c:v>
                </c:pt>
                <c:pt idx="51">
                  <c:v>1785.4631608886584</c:v>
                </c:pt>
                <c:pt idx="52">
                  <c:v>1776.0728410744043</c:v>
                </c:pt>
                <c:pt idx="53">
                  <c:v>1766.6774488698006</c:v>
                </c:pt>
                <c:pt idx="54">
                  <c:v>1757.2764570389759</c:v>
                </c:pt>
                <c:pt idx="55">
                  <c:v>1747.8708294469382</c:v>
                </c:pt>
                <c:pt idx="56">
                  <c:v>1738.4602253917083</c:v>
                </c:pt>
                <c:pt idx="57">
                  <c:v>1729.0454232416446</c:v>
                </c:pt>
                <c:pt idx="58">
                  <c:v>1719.6262690403098</c:v>
                </c:pt>
                <c:pt idx="59">
                  <c:v>1710.2033553338986</c:v>
                </c:pt>
                <c:pt idx="60">
                  <c:v>1700.7767150744883</c:v>
                </c:pt>
                <c:pt idx="61">
                  <c:v>1691.3467547089358</c:v>
                </c:pt>
                <c:pt idx="62">
                  <c:v>1686.9111484095495</c:v>
                </c:pt>
                <c:pt idx="63">
                  <c:v>1682.4753660551096</c:v>
                </c:pt>
                <c:pt idx="64">
                  <c:v>1678.0391512189578</c:v>
                </c:pt>
                <c:pt idx="65">
                  <c:v>1673.6024188649344</c:v>
                </c:pt>
                <c:pt idx="66">
                  <c:v>1669.1648277032807</c:v>
                </c:pt>
                <c:pt idx="67">
                  <c:v>1664.72637881418</c:v>
                </c:pt>
                <c:pt idx="68">
                  <c:v>1660.2866468714922</c:v>
                </c:pt>
                <c:pt idx="69">
                  <c:v>1655.8457190766144</c:v>
                </c:pt>
                <c:pt idx="70">
                  <c:v>1651.4030870937563</c:v>
                </c:pt>
                <c:pt idx="71">
                  <c:v>1646.9589240428775</c:v>
                </c:pt>
                <c:pt idx="72">
                  <c:v>1642.5126398016616</c:v>
                </c:pt>
                <c:pt idx="73">
                  <c:v>1638.064492999133</c:v>
                </c:pt>
                <c:pt idx="74">
                  <c:v>1633.6138131416808</c:v>
                </c:pt>
                <c:pt idx="75">
                  <c:v>1629.1609437524457</c:v>
                </c:pt>
                <c:pt idx="76">
                  <c:v>1624.7051355689284</c:v>
                </c:pt>
                <c:pt idx="77">
                  <c:v>1620.2468161901033</c:v>
                </c:pt>
                <c:pt idx="78">
                  <c:v>1615.7851593686269</c:v>
                </c:pt>
                <c:pt idx="79">
                  <c:v>1611.3206757605096</c:v>
                </c:pt>
                <c:pt idx="80">
                  <c:v>1606.8524640931053</c:v>
                </c:pt>
                <c:pt idx="81">
                  <c:v>1602.3811168636666</c:v>
                </c:pt>
                <c:pt idx="82">
                  <c:v>1597.9056599026032</c:v>
                </c:pt>
                <c:pt idx="83">
                  <c:v>1593.4267661398019</c:v>
                </c:pt>
                <c:pt idx="84">
                  <c:v>1588.943390798705</c:v>
                </c:pt>
                <c:pt idx="85">
                  <c:v>1584.4562856452455</c:v>
                </c:pt>
                <c:pt idx="86">
                  <c:v>1579.9643377398088</c:v>
                </c:pt>
                <c:pt idx="87">
                  <c:v>1575.4683759052677</c:v>
                </c:pt>
                <c:pt idx="88">
                  <c:v>1570.9672216286822</c:v>
                </c:pt>
                <c:pt idx="89">
                  <c:v>1566.4617788342862</c:v>
                </c:pt>
                <c:pt idx="90">
                  <c:v>1561.9508061628505</c:v>
                </c:pt>
                <c:pt idx="91">
                  <c:v>1557.435280514538</c:v>
                </c:pt>
                <c:pt idx="92">
                  <c:v>1552.9139005393147</c:v>
                </c:pt>
                <c:pt idx="93">
                  <c:v>1548.3877138251096</c:v>
                </c:pt>
                <c:pt idx="94">
                  <c:v>1543.8553620058574</c:v>
                </c:pt>
                <c:pt idx="95">
                  <c:v>1539.3179609139854</c:v>
                </c:pt>
                <c:pt idx="96">
                  <c:v>1534.7740982520284</c:v>
                </c:pt>
                <c:pt idx="97">
                  <c:v>1530.2249555066126</c:v>
                </c:pt>
                <c:pt idx="98">
                  <c:v>1525.6690696337305</c:v>
                </c:pt>
                <c:pt idx="99">
                  <c:v>1521.1076850453458</c:v>
                </c:pt>
                <c:pt idx="100">
                  <c:v>1516.5392912261973</c:v>
                </c:pt>
                <c:pt idx="101">
                  <c:v>1511.9651926549943</c:v>
                </c:pt>
                <c:pt idx="102">
                  <c:v>1507.383834701034</c:v>
                </c:pt>
                <c:pt idx="103">
                  <c:v>1502.796578930594</c:v>
                </c:pt>
                <c:pt idx="104">
                  <c:v>1498.2018300238842</c:v>
                </c:pt>
                <c:pt idx="105">
                  <c:v>1493.6010035444058</c:v>
                </c:pt>
                <c:pt idx="106">
                  <c:v>1488.9924669701816</c:v>
                </c:pt>
                <c:pt idx="107">
                  <c:v>1484.3776866700562</c:v>
                </c:pt>
                <c:pt idx="108">
                  <c:v>1479.754996457336</c:v>
                </c:pt>
                <c:pt idx="109">
                  <c:v>1475.125910222607</c:v>
                </c:pt>
                <c:pt idx="110">
                  <c:v>1470.4887316925922</c:v>
                </c:pt>
                <c:pt idx="111">
                  <c:v>1465.845018914233</c:v>
                </c:pt>
                <c:pt idx="112">
                  <c:v>1461.1930491366718</c:v>
                </c:pt>
                <c:pt idx="113">
                  <c:v>1456.5344211260453</c:v>
                </c:pt>
                <c:pt idx="114">
                  <c:v>1451.8673892841532</c:v>
                </c:pt>
                <c:pt idx="115">
                  <c:v>1447.1935895974366</c:v>
                </c:pt>
                <c:pt idx="116">
                  <c:v>1442.5112572623777</c:v>
                </c:pt>
                <c:pt idx="117">
                  <c:v>1437.8220619351387</c:v>
                </c:pt>
                <c:pt idx="118">
                  <c:v>1433.1242232514724</c:v>
                </c:pt>
                <c:pt idx="119">
                  <c:v>1428.41944094496</c:v>
                </c:pt>
                <c:pt idx="120">
                  <c:v>1423.7059227288255</c:v>
                </c:pt>
                <c:pt idx="121">
                  <c:v>1418.985394789915</c:v>
                </c:pt>
                <c:pt idx="122">
                  <c:v>1414.2560565420797</c:v>
                </c:pt>
                <c:pt idx="123">
                  <c:v>1409.5196569791551</c:v>
                </c:pt>
                <c:pt idx="124">
                  <c:v>1404.774390815393</c:v>
                </c:pt>
                <c:pt idx="125">
                  <c:v>1400.0220261927655</c:v>
                </c:pt>
                <c:pt idx="126">
                  <c:v>1395.260756694331</c:v>
                </c:pt>
                <c:pt idx="127">
                  <c:v>1390.492365948093</c:v>
                </c:pt>
                <c:pt idx="128">
                  <c:v>1385.7150499353452</c:v>
                </c:pt>
                <c:pt idx="129">
                  <c:v>1380.9306041138293</c:v>
                </c:pt>
                <c:pt idx="130">
                  <c:v>1376.137230346304</c:v>
                </c:pt>
                <c:pt idx="131">
                  <c:v>1371.3367322785512</c:v>
                </c:pt>
                <c:pt idx="132">
                  <c:v>1366.5273210850173</c:v>
                </c:pt>
                <c:pt idx="133">
                  <c:v>1361.7108049808803</c:v>
                </c:pt>
                <c:pt idx="134">
                  <c:v>1356.8854078230993</c:v>
                </c:pt>
                <c:pt idx="135">
                  <c:v>1352.0529388087782</c:v>
                </c:pt>
                <c:pt idx="136">
                  <c:v>1347.2116377828609</c:v>
                </c:pt>
                <c:pt idx="137">
                  <c:v>1342.3633113758283</c:v>
                </c:pt>
                <c:pt idx="138">
                  <c:v>1337.5062186552054</c:v>
                </c:pt>
                <c:pt idx="139">
                  <c:v>1332.6421601825866</c:v>
                </c:pt>
                <c:pt idx="140">
                  <c:v>1327.7694174067271</c:v>
                </c:pt>
                <c:pt idx="141">
                  <c:v>1322.8897813713033</c:v>
                </c:pt>
                <c:pt idx="142">
                  <c:v>1318.0015589843674</c:v>
                </c:pt>
                <c:pt idx="143">
                  <c:v>1313.106528382416</c:v>
                </c:pt>
                <c:pt idx="144">
                  <c:v>1308.2030249260854</c:v>
                </c:pt>
                <c:pt idx="145">
                  <c:v>1303.2928105213002</c:v>
                </c:pt>
                <c:pt idx="146">
                  <c:v>1298.3742518860286</c:v>
                </c:pt>
                <c:pt idx="147">
                  <c:v>1293.4490914437654</c:v>
                </c:pt>
                <c:pt idx="148">
                  <c:v>1288.5157300826784</c:v>
                </c:pt>
                <c:pt idx="149">
                  <c:v>1283.5758875687231</c:v>
                </c:pt>
                <c:pt idx="150">
                  <c:v>1278.6280016783364</c:v>
                </c:pt>
                <c:pt idx="151">
                  <c:v>1273.6737664263503</c:v>
                </c:pt>
                <c:pt idx="152">
                  <c:v>1268.711659098213</c:v>
                </c:pt>
                <c:pt idx="153">
                  <c:v>1263.7433449499026</c:v>
                </c:pt>
                <c:pt idx="154">
                  <c:v>1258.7673432971558</c:v>
                </c:pt>
                <c:pt idx="155">
                  <c:v>1253.785287719112</c:v>
                </c:pt>
                <c:pt idx="156">
                  <c:v>1248.7957419818304</c:v>
                </c:pt>
                <c:pt idx="157">
                  <c:v>1243.8003051628316</c:v>
                </c:pt>
                <c:pt idx="158">
                  <c:v>1238.797587795862</c:v>
                </c:pt>
                <c:pt idx="159">
                  <c:v>1233.7891517282853</c:v>
                </c:pt>
                <c:pt idx="160">
                  <c:v>1228.773656475122</c:v>
                </c:pt>
                <c:pt idx="161">
                  <c:v>1223.7526240239156</c:v>
                </c:pt>
                <c:pt idx="162">
                  <c:v>1218.724764979959</c:v>
                </c:pt>
                <c:pt idx="163">
                  <c:v>1213.6915589424268</c:v>
                </c:pt>
                <c:pt idx="164">
                  <c:v>1208.6517696107628</c:v>
                </c:pt>
                <c:pt idx="165">
                  <c:v>1203.6068317701981</c:v>
                </c:pt>
                <c:pt idx="166">
                  <c:v>1198.5555641128065</c:v>
                </c:pt>
                <c:pt idx="167">
                  <c:v>1193.499354288779</c:v>
                </c:pt>
                <c:pt idx="168">
                  <c:v>1188.43707777584</c:v>
                </c:pt>
                <c:pt idx="169">
                  <c:v>1183.370072873694</c:v>
                </c:pt>
                <c:pt idx="170">
                  <c:v>1178.2972735334133</c:v>
                </c:pt>
                <c:pt idx="171">
                  <c:v>1173.2199665952803</c:v>
                </c:pt>
                <c:pt idx="172">
                  <c:v>1168.1371460663954</c:v>
                </c:pt>
                <c:pt idx="173">
                  <c:v>1163.050045325761</c:v>
                </c:pt>
                <c:pt idx="174">
                  <c:v>1157.9577199146224</c:v>
                </c:pt>
                <c:pt idx="175">
                  <c:v>1152.861347856229</c:v>
                </c:pt>
                <c:pt idx="176">
                  <c:v>1147.7600476000862</c:v>
                </c:pt>
                <c:pt idx="177">
                  <c:v>1142.6549400266713</c:v>
                </c:pt>
                <c:pt idx="178">
                  <c:v>1137.5452077645236</c:v>
                </c:pt>
                <c:pt idx="179">
                  <c:v>1132.4319128716397</c:v>
                </c:pt>
                <c:pt idx="180">
                  <c:v>1127.3143033237407</c:v>
                </c:pt>
                <c:pt idx="181">
                  <c:v>1122.193380783619</c:v>
                </c:pt>
                <c:pt idx="182">
                  <c:v>1117.0684596404626</c:v>
                </c:pt>
                <c:pt idx="183">
                  <c:v>1111.9404796956367</c:v>
                </c:pt>
                <c:pt idx="184">
                  <c:v>1106.8088227169908</c:v>
                </c:pt>
                <c:pt idx="185">
                  <c:v>1101.6743652841287</c:v>
                </c:pt>
                <c:pt idx="186">
                  <c:v>1096.5365574084374</c:v>
                </c:pt>
                <c:pt idx="187">
                  <c:v>1091.396211192595</c:v>
                </c:pt>
                <c:pt idx="188">
                  <c:v>1086.2528456568218</c:v>
                </c:pt>
                <c:pt idx="189">
                  <c:v>1081.1072072760837</c:v>
                </c:pt>
                <c:pt idx="190">
                  <c:v>1075.9588847458517</c:v>
                </c:pt>
                <c:pt idx="191">
                  <c:v>1070.8085578661185</c:v>
                </c:pt>
                <c:pt idx="192">
                  <c:v>1065.655885575777</c:v>
                </c:pt>
                <c:pt idx="193">
                  <c:v>1060.501480055236</c:v>
                </c:pt>
                <c:pt idx="194">
                  <c:v>1055.3450709572953</c:v>
                </c:pt>
                <c:pt idx="195">
                  <c:v>1050.1872019999362</c:v>
                </c:pt>
                <c:pt idx="196">
                  <c:v>1045.0276739231278</c:v>
                </c:pt>
                <c:pt idx="197">
                  <c:v>1039.8669612404804</c:v>
                </c:pt>
                <c:pt idx="198">
                  <c:v>1034.7049360555386</c:v>
                </c:pt>
                <c:pt idx="199">
                  <c:v>1029.5420030356672</c:v>
                </c:pt>
                <c:pt idx="200">
                  <c:v>1024.3781058277918</c:v>
                </c:pt>
                <c:pt idx="201">
                  <c:v>1019.2135787104461</c:v>
                </c:pt>
                <c:pt idx="202">
                  <c:v>1014.0484369572791</c:v>
                </c:pt>
                <c:pt idx="203">
                  <c:v>1008.8829440139895</c:v>
                </c:pt>
                <c:pt idx="204">
                  <c:v>1003.7171867678526</c:v>
                </c:pt>
                <c:pt idx="205">
                  <c:v>1003.5818568593784</c:v>
                </c:pt>
                <c:pt idx="206">
                  <c:v>1003.4462806669328</c:v>
                </c:pt>
                <c:pt idx="207">
                  <c:v>1003.3104773889283</c:v>
                </c:pt>
                <c:pt idx="208">
                  <c:v>1003.1744361183128</c:v>
                </c:pt>
                <c:pt idx="209">
                  <c:v>1003.0381742074197</c:v>
                </c:pt>
                <c:pt idx="210">
                  <c:v>1002.9016827103599</c:v>
                </c:pt>
                <c:pt idx="211">
                  <c:v>1002.764977107295</c:v>
                </c:pt>
                <c:pt idx="212">
                  <c:v>1002.6280504287945</c:v>
                </c:pt>
                <c:pt idx="213">
                  <c:v>1002.4909162592254</c:v>
                </c:pt>
                <c:pt idx="214">
                  <c:v>1002.3535696185925</c:v>
                </c:pt>
                <c:pt idx="215">
                  <c:v>1002.2526886046926</c:v>
                </c:pt>
                <c:pt idx="216">
                  <c:v>1002.1516394397073</c:v>
                </c:pt>
                <c:pt idx="217">
                  <c:v>1002.0504311581085</c:v>
                </c:pt>
                <c:pt idx="218">
                  <c:v>1001.9490610397933</c:v>
                </c:pt>
                <c:pt idx="219">
                  <c:v>1001.8475366895232</c:v>
                </c:pt>
                <c:pt idx="220">
                  <c:v>1001.7458568742597</c:v>
                </c:pt>
                <c:pt idx="221">
                  <c:v>1001.6440277562182</c:v>
                </c:pt>
                <c:pt idx="222">
                  <c:v>1001.542049594812</c:v>
                </c:pt>
                <c:pt idx="223">
                  <c:v>1001.4399270985765</c:v>
                </c:pt>
                <c:pt idx="224">
                  <c:v>1001.3376620230838</c:v>
                </c:pt>
                <c:pt idx="225">
                  <c:v>1001.3376620230838</c:v>
                </c:pt>
              </c:numCache>
            </c:numRef>
          </c:yVal>
          <c:smooth val="1"/>
        </c:ser>
        <c:axId val="30447563"/>
        <c:axId val="5592612"/>
      </c:scatterChart>
      <c:scatterChart>
        <c:scatterStyle val="smoothMarker"/>
        <c:varyColors val="0"/>
        <c:ser>
          <c:idx val="2"/>
          <c:order val="2"/>
          <c:tx>
            <c:strRef>
              <c:f>Vypocty!$A$24</c:f>
              <c:strCache>
                <c:ptCount val="1"/>
                <c:pt idx="0">
                  <c:v>u (%)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Vypocty!$D$17:$IV$17</c:f>
              <c:numCache>
                <c:ptCount val="253"/>
                <c:pt idx="0">
                  <c:v>0.5122435983484172</c:v>
                </c:pt>
                <c:pt idx="1">
                  <c:v>1.0244880936258967</c:v>
                </c:pt>
                <c:pt idx="2">
                  <c:v>1.5367334858355794</c:v>
                </c:pt>
                <c:pt idx="3">
                  <c:v>2.0489797749806065</c:v>
                </c:pt>
                <c:pt idx="4">
                  <c:v>2.561226961064119</c:v>
                </c:pt>
                <c:pt idx="5">
                  <c:v>3.0734750440892578</c:v>
                </c:pt>
                <c:pt idx="6">
                  <c:v>3.585724024059164</c:v>
                </c:pt>
                <c:pt idx="7">
                  <c:v>4.097973900976979</c:v>
                </c:pt>
                <c:pt idx="8">
                  <c:v>4.610224674845844</c:v>
                </c:pt>
                <c:pt idx="9">
                  <c:v>5.1224763456688995</c:v>
                </c:pt>
                <c:pt idx="10">
                  <c:v>5.1501396796852665</c:v>
                </c:pt>
                <c:pt idx="11">
                  <c:v>5.177804757713428</c:v>
                </c:pt>
                <c:pt idx="12">
                  <c:v>5.205471579973297</c:v>
                </c:pt>
                <c:pt idx="13">
                  <c:v>5.233140146684828</c:v>
                </c:pt>
                <c:pt idx="14">
                  <c:v>5.260810458068018</c:v>
                </c:pt>
                <c:pt idx="15">
                  <c:v>5.288482514342906</c:v>
                </c:pt>
                <c:pt idx="16">
                  <c:v>5.316156315729571</c:v>
                </c:pt>
                <c:pt idx="17">
                  <c:v>5.343831862448134</c:v>
                </c:pt>
                <c:pt idx="18">
                  <c:v>5.371509154718759</c:v>
                </c:pt>
                <c:pt idx="19">
                  <c:v>5.399188192761651</c:v>
                </c:pt>
                <c:pt idx="20">
                  <c:v>5.418058380036408</c:v>
                </c:pt>
                <c:pt idx="21">
                  <c:v>5.4369360085986544</c:v>
                </c:pt>
                <c:pt idx="22">
                  <c:v>5.455821084319514</c:v>
                </c:pt>
                <c:pt idx="23">
                  <c:v>5.4747136130770615</c:v>
                </c:pt>
                <c:pt idx="24">
                  <c:v>5.493613600756334</c:v>
                </c:pt>
                <c:pt idx="25">
                  <c:v>5.512521053249343</c:v>
                </c:pt>
                <c:pt idx="26">
                  <c:v>5.531435976455081</c:v>
                </c:pt>
                <c:pt idx="27">
                  <c:v>5.55035837627954</c:v>
                </c:pt>
                <c:pt idx="28">
                  <c:v>5.569288258635714</c:v>
                </c:pt>
                <c:pt idx="29">
                  <c:v>5.588225629443617</c:v>
                </c:pt>
                <c:pt idx="30">
                  <c:v>7.070283285216852</c:v>
                </c:pt>
                <c:pt idx="31">
                  <c:v>8.552343490066631</c:v>
                </c:pt>
                <c:pt idx="32">
                  <c:v>10.034406244001723</c:v>
                </c:pt>
                <c:pt idx="33">
                  <c:v>11.516471547030894</c:v>
                </c:pt>
                <c:pt idx="34">
                  <c:v>12.998539399162917</c:v>
                </c:pt>
                <c:pt idx="35">
                  <c:v>14.480609800406558</c:v>
                </c:pt>
                <c:pt idx="36">
                  <c:v>15.962682750770588</c:v>
                </c:pt>
                <c:pt idx="37">
                  <c:v>17.444758250263774</c:v>
                </c:pt>
                <c:pt idx="38">
                  <c:v>18.926836298894887</c:v>
                </c:pt>
                <c:pt idx="39">
                  <c:v>20.408916896672693</c:v>
                </c:pt>
                <c:pt idx="40">
                  <c:v>20.414067439278192</c:v>
                </c:pt>
                <c:pt idx="41">
                  <c:v>20.419222418934105</c:v>
                </c:pt>
                <c:pt idx="42">
                  <c:v>20.42438184329182</c:v>
                </c:pt>
                <c:pt idx="43">
                  <c:v>20.429545720022524</c:v>
                </c:pt>
                <c:pt idx="44">
                  <c:v>20.434714056817295</c:v>
                </c:pt>
                <c:pt idx="45">
                  <c:v>20.439886861387144</c:v>
                </c:pt>
                <c:pt idx="46">
                  <c:v>20.4450641414631</c:v>
                </c:pt>
                <c:pt idx="47">
                  <c:v>20.45024590479628</c:v>
                </c:pt>
                <c:pt idx="48">
                  <c:v>20.45543215915795</c:v>
                </c:pt>
                <c:pt idx="49">
                  <c:v>20.460622912339606</c:v>
                </c:pt>
                <c:pt idx="50">
                  <c:v>21.893740234992478</c:v>
                </c:pt>
                <c:pt idx="51">
                  <c:v>23.32732730991403</c:v>
                </c:pt>
                <c:pt idx="52">
                  <c:v>24.761384445159354</c:v>
                </c:pt>
                <c:pt idx="53">
                  <c:v>26.19591194908668</c:v>
                </c:pt>
                <c:pt idx="54">
                  <c:v>27.630910130357748</c:v>
                </c:pt>
                <c:pt idx="55">
                  <c:v>29.06637929793823</c:v>
                </c:pt>
                <c:pt idx="56">
                  <c:v>30.50231976109811</c:v>
                </c:pt>
                <c:pt idx="57">
                  <c:v>31.9387318294121</c:v>
                </c:pt>
                <c:pt idx="58">
                  <c:v>33.37561581276002</c:v>
                </c:pt>
                <c:pt idx="59">
                  <c:v>34.81297202132722</c:v>
                </c:pt>
                <c:pt idx="60">
                  <c:v>40.785574890265536</c:v>
                </c:pt>
                <c:pt idx="61">
                  <c:v>46.75818464647614</c:v>
                </c:pt>
                <c:pt idx="62">
                  <c:v>52.73080128997492</c:v>
                </c:pt>
                <c:pt idx="63">
                  <c:v>58.703424820777755</c:v>
                </c:pt>
                <c:pt idx="64">
                  <c:v>64.67605523890053</c:v>
                </c:pt>
                <c:pt idx="65">
                  <c:v>70.64869254435914</c:v>
                </c:pt>
                <c:pt idx="66">
                  <c:v>76.62133673716946</c:v>
                </c:pt>
                <c:pt idx="67">
                  <c:v>82.59398781734737</c:v>
                </c:pt>
                <c:pt idx="68">
                  <c:v>88.56664578490876</c:v>
                </c:pt>
                <c:pt idx="69">
                  <c:v>94.53931063986951</c:v>
                </c:pt>
                <c:pt idx="70">
                  <c:v>100.51198238224552</c:v>
                </c:pt>
                <c:pt idx="71">
                  <c:v>106.48466101205265</c:v>
                </c:pt>
                <c:pt idx="72">
                  <c:v>112.4573465293068</c:v>
                </c:pt>
                <c:pt idx="73">
                  <c:v>118.43003893402386</c:v>
                </c:pt>
                <c:pt idx="74">
                  <c:v>124.4027382262197</c:v>
                </c:pt>
                <c:pt idx="75">
                  <c:v>130.3754444059102</c:v>
                </c:pt>
                <c:pt idx="76">
                  <c:v>136.34815747311129</c:v>
                </c:pt>
                <c:pt idx="77">
                  <c:v>142.3208774278388</c:v>
                </c:pt>
                <c:pt idx="78">
                  <c:v>148.29360427010866</c:v>
                </c:pt>
                <c:pt idx="79">
                  <c:v>154.26633799993672</c:v>
                </c:pt>
                <c:pt idx="80">
                  <c:v>160.23907861733886</c:v>
                </c:pt>
                <c:pt idx="81">
                  <c:v>166.211826122331</c:v>
                </c:pt>
                <c:pt idx="82">
                  <c:v>172.184580514929</c:v>
                </c:pt>
                <c:pt idx="83">
                  <c:v>178.15734179514874</c:v>
                </c:pt>
                <c:pt idx="84">
                  <c:v>184.13010996300613</c:v>
                </c:pt>
                <c:pt idx="85">
                  <c:v>190.10288501851704</c:v>
                </c:pt>
                <c:pt idx="86">
                  <c:v>196.07566696169735</c:v>
                </c:pt>
                <c:pt idx="87">
                  <c:v>202.04845579256298</c:v>
                </c:pt>
                <c:pt idx="88">
                  <c:v>208.02125151112978</c:v>
                </c:pt>
                <c:pt idx="89">
                  <c:v>213.99405411741364</c:v>
                </c:pt>
                <c:pt idx="90">
                  <c:v>219.96686361143045</c:v>
                </c:pt>
                <c:pt idx="91">
                  <c:v>225.9396799931961</c:v>
                </c:pt>
                <c:pt idx="92">
                  <c:v>231.91250326272646</c:v>
                </c:pt>
                <c:pt idx="93">
                  <c:v>237.88533342003743</c:v>
                </c:pt>
                <c:pt idx="94">
                  <c:v>243.8581704651449</c:v>
                </c:pt>
                <c:pt idx="95">
                  <c:v>249.83101439806472</c:v>
                </c:pt>
                <c:pt idx="96">
                  <c:v>255.80386521881283</c:v>
                </c:pt>
                <c:pt idx="97">
                  <c:v>261.7767229274051</c:v>
                </c:pt>
                <c:pt idx="98">
                  <c:v>267.7495875238574</c:v>
                </c:pt>
                <c:pt idx="99">
                  <c:v>273.7224590081856</c:v>
                </c:pt>
                <c:pt idx="100">
                  <c:v>279.6953373804056</c:v>
                </c:pt>
                <c:pt idx="101">
                  <c:v>285.6682226405333</c:v>
                </c:pt>
                <c:pt idx="102">
                  <c:v>291.6411147885846</c:v>
                </c:pt>
                <c:pt idx="103">
                  <c:v>297.6140138245754</c:v>
                </c:pt>
                <c:pt idx="104">
                  <c:v>303.58691974852155</c:v>
                </c:pt>
                <c:pt idx="105">
                  <c:v>309.5598325604389</c:v>
                </c:pt>
                <c:pt idx="106">
                  <c:v>315.5327522603434</c:v>
                </c:pt>
                <c:pt idx="107">
                  <c:v>321.5056788482509</c:v>
                </c:pt>
                <c:pt idx="108">
                  <c:v>327.47861232417733</c:v>
                </c:pt>
                <c:pt idx="109">
                  <c:v>333.4515526881385</c:v>
                </c:pt>
                <c:pt idx="110">
                  <c:v>339.4244999401504</c:v>
                </c:pt>
                <c:pt idx="111">
                  <c:v>345.3974540802288</c:v>
                </c:pt>
                <c:pt idx="112">
                  <c:v>351.37041510838964</c:v>
                </c:pt>
                <c:pt idx="113">
                  <c:v>357.34338302464886</c:v>
                </c:pt>
                <c:pt idx="114">
                  <c:v>363.3163578290223</c:v>
                </c:pt>
                <c:pt idx="115">
                  <c:v>369.28933952152585</c:v>
                </c:pt>
                <c:pt idx="116">
                  <c:v>375.2623281021754</c:v>
                </c:pt>
                <c:pt idx="117">
                  <c:v>381.2353235709868</c:v>
                </c:pt>
                <c:pt idx="118">
                  <c:v>387.208325927976</c:v>
                </c:pt>
                <c:pt idx="119">
                  <c:v>393.1813351731588</c:v>
                </c:pt>
                <c:pt idx="120">
                  <c:v>399.1543513065512</c:v>
                </c:pt>
                <c:pt idx="121">
                  <c:v>405.12737432816897</c:v>
                </c:pt>
                <c:pt idx="122">
                  <c:v>411.1004042380281</c:v>
                </c:pt>
                <c:pt idx="123">
                  <c:v>417.0734410361444</c:v>
                </c:pt>
                <c:pt idx="124">
                  <c:v>423.0464847225338</c:v>
                </c:pt>
                <c:pt idx="125">
                  <c:v>429.0195352972122</c:v>
                </c:pt>
                <c:pt idx="126">
                  <c:v>434.99259276019546</c:v>
                </c:pt>
                <c:pt idx="127">
                  <c:v>440.96565711149947</c:v>
                </c:pt>
                <c:pt idx="128">
                  <c:v>446.9387283511401</c:v>
                </c:pt>
                <c:pt idx="129">
                  <c:v>452.91180647913336</c:v>
                </c:pt>
                <c:pt idx="130">
                  <c:v>458.88489149549497</c:v>
                </c:pt>
                <c:pt idx="131">
                  <c:v>464.8579834002409</c:v>
                </c:pt>
                <c:pt idx="132">
                  <c:v>470.83108219338703</c:v>
                </c:pt>
                <c:pt idx="133">
                  <c:v>476.80418787494926</c:v>
                </c:pt>
                <c:pt idx="134">
                  <c:v>482.7773004449434</c:v>
                </c:pt>
                <c:pt idx="135">
                  <c:v>488.7504199033855</c:v>
                </c:pt>
                <c:pt idx="136">
                  <c:v>494.72354625029124</c:v>
                </c:pt>
                <c:pt idx="137">
                  <c:v>500.69667948567667</c:v>
                </c:pt>
                <c:pt idx="138">
                  <c:v>506.66981960955763</c:v>
                </c:pt>
                <c:pt idx="139">
                  <c:v>512.64296662195</c:v>
                </c:pt>
                <c:pt idx="140">
                  <c:v>518.6161205228697</c:v>
                </c:pt>
                <c:pt idx="141">
                  <c:v>524.5892813123326</c:v>
                </c:pt>
                <c:pt idx="142">
                  <c:v>530.5624489903545</c:v>
                </c:pt>
                <c:pt idx="143">
                  <c:v>536.5356235569514</c:v>
                </c:pt>
                <c:pt idx="144">
                  <c:v>542.5088050121391</c:v>
                </c:pt>
                <c:pt idx="145">
                  <c:v>548.4819933559336</c:v>
                </c:pt>
                <c:pt idx="146">
                  <c:v>554.4551885883507</c:v>
                </c:pt>
                <c:pt idx="147">
                  <c:v>560.4283907094062</c:v>
                </c:pt>
                <c:pt idx="148">
                  <c:v>566.4015997191162</c:v>
                </c:pt>
                <c:pt idx="149">
                  <c:v>572.3748156174966</c:v>
                </c:pt>
                <c:pt idx="150">
                  <c:v>578.3480384045631</c:v>
                </c:pt>
                <c:pt idx="151">
                  <c:v>584.3212680803317</c:v>
                </c:pt>
                <c:pt idx="152">
                  <c:v>590.2945046448183</c:v>
                </c:pt>
                <c:pt idx="153">
                  <c:v>596.2677480980387</c:v>
                </c:pt>
                <c:pt idx="154">
                  <c:v>602.2409984400089</c:v>
                </c:pt>
                <c:pt idx="155">
                  <c:v>608.2142556707447</c:v>
                </c:pt>
                <c:pt idx="156">
                  <c:v>614.1875197902621</c:v>
                </c:pt>
                <c:pt idx="157">
                  <c:v>620.1607907985767</c:v>
                </c:pt>
                <c:pt idx="158">
                  <c:v>626.1340686957047</c:v>
                </c:pt>
                <c:pt idx="159">
                  <c:v>632.1073534816619</c:v>
                </c:pt>
                <c:pt idx="160">
                  <c:v>638.0806451564642</c:v>
                </c:pt>
                <c:pt idx="161">
                  <c:v>644.0539437201274</c:v>
                </c:pt>
                <c:pt idx="162">
                  <c:v>650.0272491726676</c:v>
                </c:pt>
                <c:pt idx="163">
                  <c:v>656.0005615141004</c:v>
                </c:pt>
                <c:pt idx="164">
                  <c:v>661.9738807444419</c:v>
                </c:pt>
                <c:pt idx="165">
                  <c:v>667.947206863708</c:v>
                </c:pt>
                <c:pt idx="166">
                  <c:v>673.9205398719143</c:v>
                </c:pt>
                <c:pt idx="167">
                  <c:v>679.8938797690771</c:v>
                </c:pt>
                <c:pt idx="168">
                  <c:v>685.867226555212</c:v>
                </c:pt>
                <c:pt idx="169">
                  <c:v>691.840580230335</c:v>
                </c:pt>
                <c:pt idx="170">
                  <c:v>697.813940794462</c:v>
                </c:pt>
                <c:pt idx="171">
                  <c:v>703.787308247609</c:v>
                </c:pt>
                <c:pt idx="172">
                  <c:v>709.7606825897916</c:v>
                </c:pt>
                <c:pt idx="173">
                  <c:v>715.7340638210259</c:v>
                </c:pt>
                <c:pt idx="174">
                  <c:v>721.7074519413277</c:v>
                </c:pt>
                <c:pt idx="175">
                  <c:v>727.6808469507129</c:v>
                </c:pt>
                <c:pt idx="176">
                  <c:v>733.6542488491974</c:v>
                </c:pt>
                <c:pt idx="177">
                  <c:v>739.6276576367972</c:v>
                </c:pt>
                <c:pt idx="178">
                  <c:v>745.601073313528</c:v>
                </c:pt>
                <c:pt idx="179">
                  <c:v>751.5744958794058</c:v>
                </c:pt>
                <c:pt idx="180">
                  <c:v>757.5479253344465</c:v>
                </c:pt>
                <c:pt idx="181">
                  <c:v>763.521361678666</c:v>
                </c:pt>
                <c:pt idx="182">
                  <c:v>769.4948049120802</c:v>
                </c:pt>
                <c:pt idx="183">
                  <c:v>775.468255034705</c:v>
                </c:pt>
                <c:pt idx="184">
                  <c:v>781.4417120465561</c:v>
                </c:pt>
                <c:pt idx="185">
                  <c:v>787.4151759476496</c:v>
                </c:pt>
                <c:pt idx="186">
                  <c:v>793.3886467380013</c:v>
                </c:pt>
                <c:pt idx="187">
                  <c:v>799.3621244176271</c:v>
                </c:pt>
                <c:pt idx="188">
                  <c:v>805.335608986543</c:v>
                </c:pt>
                <c:pt idx="189">
                  <c:v>811.3091004447647</c:v>
                </c:pt>
                <c:pt idx="190">
                  <c:v>817.2825987923081</c:v>
                </c:pt>
                <c:pt idx="191">
                  <c:v>823.2561040291893</c:v>
                </c:pt>
                <c:pt idx="192">
                  <c:v>829.229616155424</c:v>
                </c:pt>
                <c:pt idx="193">
                  <c:v>835.2031351710282</c:v>
                </c:pt>
                <c:pt idx="194">
                  <c:v>841.1766610760177</c:v>
                </c:pt>
                <c:pt idx="195">
                  <c:v>847.1501938704085</c:v>
                </c:pt>
                <c:pt idx="196">
                  <c:v>853.1237335542165</c:v>
                </c:pt>
                <c:pt idx="197">
                  <c:v>859.0972801274575</c:v>
                </c:pt>
                <c:pt idx="198">
                  <c:v>865.0708335901473</c:v>
                </c:pt>
                <c:pt idx="199">
                  <c:v>871.044393942302</c:v>
                </c:pt>
                <c:pt idx="200">
                  <c:v>877.0179611839374</c:v>
                </c:pt>
                <c:pt idx="201">
                  <c:v>882.9915353150693</c:v>
                </c:pt>
                <c:pt idx="202">
                  <c:v>888.9651163357138</c:v>
                </c:pt>
                <c:pt idx="203">
                  <c:v>889.1215699984742</c:v>
                </c:pt>
                <c:pt idx="204">
                  <c:v>889.2782176662693</c:v>
                </c:pt>
                <c:pt idx="205">
                  <c:v>889.4350598208349</c:v>
                </c:pt>
                <c:pt idx="206">
                  <c:v>889.5920969457038</c:v>
                </c:pt>
                <c:pt idx="207">
                  <c:v>889.749329526214</c:v>
                </c:pt>
                <c:pt idx="208">
                  <c:v>889.9067580495179</c:v>
                </c:pt>
                <c:pt idx="209">
                  <c:v>890.0643830045916</c:v>
                </c:pt>
                <c:pt idx="210">
                  <c:v>890.2222048822439</c:v>
                </c:pt>
                <c:pt idx="211">
                  <c:v>890.3802241751252</c:v>
                </c:pt>
                <c:pt idx="212">
                  <c:v>890.5384413777373</c:v>
                </c:pt>
                <c:pt idx="213">
                  <c:v>890.6546232841578</c:v>
                </c:pt>
                <c:pt idx="214">
                  <c:v>890.7709615682465</c:v>
                </c:pt>
                <c:pt idx="215">
                  <c:v>890.8874566515311</c:v>
                </c:pt>
                <c:pt idx="216">
                  <c:v>891.0041089572458</c:v>
                </c:pt>
                <c:pt idx="217">
                  <c:v>891.1209189103404</c:v>
                </c:pt>
                <c:pt idx="218">
                  <c:v>891.2378869374904</c:v>
                </c:pt>
                <c:pt idx="219">
                  <c:v>891.3550134671057</c:v>
                </c:pt>
                <c:pt idx="220">
                  <c:v>891.4722989293399</c:v>
                </c:pt>
                <c:pt idx="221">
                  <c:v>891.5897437561005</c:v>
                </c:pt>
                <c:pt idx="222">
                  <c:v>891.7073483810576</c:v>
                </c:pt>
              </c:numCache>
            </c:numRef>
          </c:xVal>
          <c:yVal>
            <c:numRef>
              <c:f>Vypocty!$D$24:$IV$24</c:f>
              <c:numCache>
                <c:ptCount val="253"/>
                <c:pt idx="0">
                  <c:v>0.15508236800284708</c:v>
                </c:pt>
                <c:pt idx="1">
                  <c:v>0.15502508314306604</c:v>
                </c:pt>
                <c:pt idx="2">
                  <c:v>0.15496782384949298</c:v>
                </c:pt>
                <c:pt idx="3">
                  <c:v>0.15491058947849912</c:v>
                </c:pt>
                <c:pt idx="4">
                  <c:v>0.1548533699600342</c:v>
                </c:pt>
                <c:pt idx="5">
                  <c:v>0.15479616780777838</c:v>
                </c:pt>
                <c:pt idx="6">
                  <c:v>0.15473896982549828</c:v>
                </c:pt>
                <c:pt idx="7">
                  <c:v>0.15468178167826527</c:v>
                </c:pt>
                <c:pt idx="8">
                  <c:v>0.15462458703867238</c:v>
                </c:pt>
                <c:pt idx="9">
                  <c:v>0.15456739472048323</c:v>
                </c:pt>
                <c:pt idx="10">
                  <c:v>0.154828938915831</c:v>
                </c:pt>
                <c:pt idx="11">
                  <c:v>0.15509156503900448</c:v>
                </c:pt>
                <c:pt idx="12">
                  <c:v>0.15535526747977657</c:v>
                </c:pt>
                <c:pt idx="13">
                  <c:v>0.15562007283030826</c:v>
                </c:pt>
                <c:pt idx="14">
                  <c:v>0.15588597543339644</c:v>
                </c:pt>
                <c:pt idx="15">
                  <c:v>0.15615300251238812</c:v>
                </c:pt>
                <c:pt idx="16">
                  <c:v>0.1564211483510403</c:v>
                </c:pt>
                <c:pt idx="17">
                  <c:v>0.1566904408373005</c:v>
                </c:pt>
                <c:pt idx="18">
                  <c:v>0.15696087418359142</c:v>
                </c:pt>
                <c:pt idx="19">
                  <c:v>0.15723247697710344</c:v>
                </c:pt>
                <c:pt idx="20">
                  <c:v>0.15898078239703667</c:v>
                </c:pt>
                <c:pt idx="21">
                  <c:v>0.16078146266721094</c:v>
                </c:pt>
                <c:pt idx="22">
                  <c:v>0.1626382359708463</c:v>
                </c:pt>
                <c:pt idx="23">
                  <c:v>0.1645552641715542</c:v>
                </c:pt>
                <c:pt idx="24">
                  <c:v>0.16653713371516798</c:v>
                </c:pt>
                <c:pt idx="25">
                  <c:v>0.16858900269841234</c:v>
                </c:pt>
                <c:pt idx="26">
                  <c:v>0.17071659790431304</c:v>
                </c:pt>
                <c:pt idx="27">
                  <c:v>0.17292639548926897</c:v>
                </c:pt>
                <c:pt idx="28">
                  <c:v>0.1752256437892748</c:v>
                </c:pt>
                <c:pt idx="29">
                  <c:v>0.17762259230408292</c:v>
                </c:pt>
                <c:pt idx="30">
                  <c:v>0.17726302002852362</c:v>
                </c:pt>
                <c:pt idx="31">
                  <c:v>0.17690525961317113</c:v>
                </c:pt>
                <c:pt idx="32">
                  <c:v>0.17654919899836202</c:v>
                </c:pt>
                <c:pt idx="33">
                  <c:v>0.1761948373587794</c:v>
                </c:pt>
                <c:pt idx="34">
                  <c:v>0.17584203684724903</c:v>
                </c:pt>
                <c:pt idx="35">
                  <c:v>0.1754908269489224</c:v>
                </c:pt>
                <c:pt idx="36">
                  <c:v>0.17514104450244114</c:v>
                </c:pt>
                <c:pt idx="37">
                  <c:v>0.1747927486141597</c:v>
                </c:pt>
                <c:pt idx="38">
                  <c:v>0.17444575128303727</c:v>
                </c:pt>
                <c:pt idx="39">
                  <c:v>0.1741001405622437</c:v>
                </c:pt>
                <c:pt idx="40">
                  <c:v>0.1793477338541091</c:v>
                </c:pt>
                <c:pt idx="41">
                  <c:v>0.18513957746258897</c:v>
                </c:pt>
                <c:pt idx="42">
                  <c:v>0.19160820969496167</c:v>
                </c:pt>
                <c:pt idx="43">
                  <c:v>0.19893652066794537</c:v>
                </c:pt>
                <c:pt idx="44">
                  <c:v>0.2073829572440397</c:v>
                </c:pt>
                <c:pt idx="45">
                  <c:v>0.21732679658960052</c:v>
                </c:pt>
                <c:pt idx="46">
                  <c:v>0.22934637592118057</c:v>
                </c:pt>
                <c:pt idx="47">
                  <c:v>0.2443721832833596</c:v>
                </c:pt>
                <c:pt idx="48">
                  <c:v>0.264000167112934</c:v>
                </c:pt>
                <c:pt idx="49">
                  <c:v>0.3</c:v>
                </c:pt>
                <c:pt idx="50">
                  <c:v>0.3</c:v>
                </c:pt>
                <c:pt idx="51">
                  <c:v>0.3</c:v>
                </c:pt>
                <c:pt idx="52">
                  <c:v>0.3</c:v>
                </c:pt>
                <c:pt idx="53">
                  <c:v>0.3</c:v>
                </c:pt>
                <c:pt idx="54">
                  <c:v>0.3</c:v>
                </c:pt>
                <c:pt idx="55">
                  <c:v>0.3</c:v>
                </c:pt>
                <c:pt idx="56">
                  <c:v>0.3</c:v>
                </c:pt>
                <c:pt idx="57">
                  <c:v>0.3</c:v>
                </c:pt>
                <c:pt idx="58">
                  <c:v>0.3</c:v>
                </c:pt>
                <c:pt idx="59">
                  <c:v>0.3</c:v>
                </c:pt>
                <c:pt idx="60">
                  <c:v>0.3</c:v>
                </c:pt>
                <c:pt idx="61">
                  <c:v>0.3</c:v>
                </c:pt>
                <c:pt idx="62">
                  <c:v>0.3</c:v>
                </c:pt>
                <c:pt idx="63">
                  <c:v>0.2839528107543034</c:v>
                </c:pt>
                <c:pt idx="64">
                  <c:v>0.27922915844882895</c:v>
                </c:pt>
                <c:pt idx="65">
                  <c:v>0.27477046653410087</c:v>
                </c:pt>
                <c:pt idx="66">
                  <c:v>0.27055278400929633</c:v>
                </c:pt>
                <c:pt idx="67">
                  <c:v>0.26655540820974866</c:v>
                </c:pt>
                <c:pt idx="68">
                  <c:v>0.2627594387540941</c:v>
                </c:pt>
                <c:pt idx="69">
                  <c:v>0.2591486139029054</c:v>
                </c:pt>
                <c:pt idx="70">
                  <c:v>0.255707793128365</c:v>
                </c:pt>
                <c:pt idx="71">
                  <c:v>0.25242405149632596</c:v>
                </c:pt>
                <c:pt idx="72">
                  <c:v>0.24928509431191562</c:v>
                </c:pt>
                <c:pt idx="73">
                  <c:v>0.24628054272563973</c:v>
                </c:pt>
                <c:pt idx="74">
                  <c:v>0.2434002883734685</c:v>
                </c:pt>
                <c:pt idx="75">
                  <c:v>0.2406359220616155</c:v>
                </c:pt>
                <c:pt idx="76">
                  <c:v>0.23797903782861576</c:v>
                </c:pt>
                <c:pt idx="77">
                  <c:v>0.23542276916071306</c:v>
                </c:pt>
                <c:pt idx="78">
                  <c:v>0.23296005197919</c:v>
                </c:pt>
                <c:pt idx="79">
                  <c:v>0.2305852415815827</c:v>
                </c:pt>
                <c:pt idx="80">
                  <c:v>0.22829234347607869</c:v>
                </c:pt>
                <c:pt idx="81">
                  <c:v>0.22607669046004666</c:v>
                </c:pt>
                <c:pt idx="82">
                  <c:v>0.2239331493808675</c:v>
                </c:pt>
                <c:pt idx="83">
                  <c:v>0.2218578422775476</c:v>
                </c:pt>
                <c:pt idx="84">
                  <c:v>0.2198463362426707</c:v>
                </c:pt>
                <c:pt idx="85">
                  <c:v>0.217895395893157</c:v>
                </c:pt>
                <c:pt idx="86">
                  <c:v>0.21600116263705169</c:v>
                </c:pt>
                <c:pt idx="87">
                  <c:v>0.21416092825244745</c:v>
                </c:pt>
                <c:pt idx="88">
                  <c:v>0.21237130906777427</c:v>
                </c:pt>
                <c:pt idx="89">
                  <c:v>0.21063003234627437</c:v>
                </c:pt>
                <c:pt idx="90">
                  <c:v>0.20893411018356822</c:v>
                </c:pt>
                <c:pt idx="91">
                  <c:v>0.20728163187912974</c:v>
                </c:pt>
                <c:pt idx="92">
                  <c:v>0.20566994174041545</c:v>
                </c:pt>
                <c:pt idx="93">
                  <c:v>0.20409743178426068</c:v>
                </c:pt>
                <c:pt idx="94">
                  <c:v>0.20256172710662376</c:v>
                </c:pt>
                <c:pt idx="95">
                  <c:v>0.2010614741757824</c:v>
                </c:pt>
                <c:pt idx="96">
                  <c:v>0.19959453697157167</c:v>
                </c:pt>
                <c:pt idx="97">
                  <c:v>0.1981597768664044</c:v>
                </c:pt>
                <c:pt idx="98">
                  <c:v>0.19675526234846696</c:v>
                </c:pt>
                <c:pt idx="99">
                  <c:v>0.19538003707836377</c:v>
                </c:pt>
                <c:pt idx="100">
                  <c:v>0.19403234567772873</c:v>
                </c:pt>
                <c:pt idx="101">
                  <c:v>0.19271138703039223</c:v>
                </c:pt>
                <c:pt idx="102">
                  <c:v>0.19141555833299795</c:v>
                </c:pt>
                <c:pt idx="103">
                  <c:v>0.19014419110381997</c:v>
                </c:pt>
                <c:pt idx="104">
                  <c:v>0.1888958154479029</c:v>
                </c:pt>
                <c:pt idx="105">
                  <c:v>0.1876698765620954</c:v>
                </c:pt>
                <c:pt idx="106">
                  <c:v>0.18646502095756864</c:v>
                </c:pt>
                <c:pt idx="107">
                  <c:v>0.18528079152044416</c:v>
                </c:pt>
                <c:pt idx="108">
                  <c:v>0.1841159372538016</c:v>
                </c:pt>
                <c:pt idx="109">
                  <c:v>0.18297008518014277</c:v>
                </c:pt>
                <c:pt idx="110">
                  <c:v>0.18184207500866634</c:v>
                </c:pt>
                <c:pt idx="111">
                  <c:v>0.1807316063573573</c:v>
                </c:pt>
                <c:pt idx="112">
                  <c:v>0.17963759961533907</c:v>
                </c:pt>
                <c:pt idx="113">
                  <c:v>0.17855981712528482</c:v>
                </c:pt>
                <c:pt idx="114">
                  <c:v>0.17749725139190123</c:v>
                </c:pt>
                <c:pt idx="115">
                  <c:v>0.17644971900492032</c:v>
                </c:pt>
                <c:pt idx="116">
                  <c:v>0.1754162772404495</c:v>
                </c:pt>
                <c:pt idx="117">
                  <c:v>0.1743967896252711</c:v>
                </c:pt>
                <c:pt idx="118">
                  <c:v>0.17339037188558998</c:v>
                </c:pt>
                <c:pt idx="119">
                  <c:v>0.17239692815821261</c:v>
                </c:pt>
                <c:pt idx="120">
                  <c:v>0.17141562715922432</c:v>
                </c:pt>
                <c:pt idx="121">
                  <c:v>0.17044640813954462</c:v>
                </c:pt>
                <c:pt idx="122">
                  <c:v>0.1694884880726154</c:v>
                </c:pt>
                <c:pt idx="123">
                  <c:v>0.16854183653316052</c:v>
                </c:pt>
                <c:pt idx="124">
                  <c:v>0.16760571463674045</c:v>
                </c:pt>
                <c:pt idx="125">
                  <c:v>0.16668011809299862</c:v>
                </c:pt>
                <c:pt idx="126">
                  <c:v>0.16576434856980438</c:v>
                </c:pt>
                <c:pt idx="127">
                  <c:v>0.1648584242374194</c:v>
                </c:pt>
                <c:pt idx="128">
                  <c:v>0.16396168417496895</c:v>
                </c:pt>
                <c:pt idx="129">
                  <c:v>0.16307416578094136</c:v>
                </c:pt>
                <c:pt idx="130">
                  <c:v>0.16219524278910022</c:v>
                </c:pt>
                <c:pt idx="131">
                  <c:v>0.16132496897462276</c:v>
                </c:pt>
                <c:pt idx="132">
                  <c:v>0.16046275029963847</c:v>
                </c:pt>
                <c:pt idx="133">
                  <c:v>0.15960865439383895</c:v>
                </c:pt>
                <c:pt idx="134">
                  <c:v>0.1587621173060695</c:v>
                </c:pt>
                <c:pt idx="135">
                  <c:v>0.15792321828415928</c:v>
                </c:pt>
                <c:pt idx="136">
                  <c:v>0.15709142156791928</c:v>
                </c:pt>
                <c:pt idx="137">
                  <c:v>0.15626681603574552</c:v>
                </c:pt>
                <c:pt idx="138">
                  <c:v>0.1554488924356083</c:v>
                </c:pt>
                <c:pt idx="139">
                  <c:v>0.15463774750618484</c:v>
                </c:pt>
                <c:pt idx="140">
                  <c:v>0.15383289700566902</c:v>
                </c:pt>
                <c:pt idx="141">
                  <c:v>0.15303444395308027</c:v>
                </c:pt>
                <c:pt idx="142">
                  <c:v>0.15224192777971815</c:v>
                </c:pt>
                <c:pt idx="143">
                  <c:v>0.15145545637226018</c:v>
                </c:pt>
                <c:pt idx="144">
                  <c:v>0.1506745916382063</c:v>
                </c:pt>
                <c:pt idx="145">
                  <c:v>0.14989944506660588</c:v>
                </c:pt>
                <c:pt idx="146">
                  <c:v>0.1491295999667185</c:v>
                </c:pt>
                <c:pt idx="147">
                  <c:v>0.14836517029494833</c:v>
                </c:pt>
                <c:pt idx="148">
                  <c:v>0.1476057597950445</c:v>
                </c:pt>
                <c:pt idx="149">
                  <c:v>0.1468514838712191</c:v>
                </c:pt>
                <c:pt idx="150">
                  <c:v>0.14610196582837104</c:v>
                </c:pt>
                <c:pt idx="151">
                  <c:v>0.14535732160159856</c:v>
                </c:pt>
                <c:pt idx="152">
                  <c:v>0.14461719326608982</c:v>
                </c:pt>
                <c:pt idx="153">
                  <c:v>0.1438816964623618</c:v>
                </c:pt>
                <c:pt idx="154">
                  <c:v>0.14315049131754012</c:v>
                </c:pt>
                <c:pt idx="155">
                  <c:v>0.14242369243381586</c:v>
                </c:pt>
                <c:pt idx="156">
                  <c:v>0.14170097733575204</c:v>
                </c:pt>
                <c:pt idx="157">
                  <c:v>0.1409824589166772</c:v>
                </c:pt>
                <c:pt idx="158">
                  <c:v>0.14026783150037503</c:v>
                </c:pt>
                <c:pt idx="159">
                  <c:v>0.13955720566652682</c:v>
                </c:pt>
                <c:pt idx="160">
                  <c:v>0.13885029198958973</c:v>
                </c:pt>
                <c:pt idx="161">
                  <c:v>0.13814719819002427</c:v>
                </c:pt>
                <c:pt idx="162">
                  <c:v>0.13744765058829422</c:v>
                </c:pt>
                <c:pt idx="163">
                  <c:v>0.13675175355349806</c:v>
                </c:pt>
                <c:pt idx="164">
                  <c:v>0.1360592486862373</c:v>
                </c:pt>
                <c:pt idx="165">
                  <c:v>0.13537023656046188</c:v>
                </c:pt>
                <c:pt idx="166">
                  <c:v>0.13468447362536246</c:v>
                </c:pt>
                <c:pt idx="167">
                  <c:v>0.13400205625980202</c:v>
                </c:pt>
                <c:pt idx="168">
                  <c:v>0.133322755360402</c:v>
                </c:pt>
                <c:pt idx="169">
                  <c:v>0.13264666275085737</c:v>
                </c:pt>
                <c:pt idx="170">
                  <c:v>0.13197356340097138</c:v>
                </c:pt>
                <c:pt idx="171">
                  <c:v>0.1313035442555031</c:v>
                </c:pt>
                <c:pt idx="172">
                  <c:v>0.1306364040070129</c:v>
                </c:pt>
                <c:pt idx="173">
                  <c:v>0.12997222443072878</c:v>
                </c:pt>
                <c:pt idx="174">
                  <c:v>0.1293108176126381</c:v>
                </c:pt>
                <c:pt idx="175">
                  <c:v>0.1286522598981941</c:v>
                </c:pt>
                <c:pt idx="176">
                  <c:v>0.1279963764561468</c:v>
                </c:pt>
                <c:pt idx="177">
                  <c:v>0.12734323796978894</c:v>
                </c:pt>
                <c:pt idx="178">
                  <c:v>0.12669268239646447</c:v>
                </c:pt>
                <c:pt idx="179">
                  <c:v>0.12604477455052704</c:v>
                </c:pt>
                <c:pt idx="180">
                  <c:v>0.125399364898309</c:v>
                </c:pt>
                <c:pt idx="181">
                  <c:v>0.12475651220206002</c:v>
                </c:pt>
                <c:pt idx="182">
                  <c:v>0.12411607917031141</c:v>
                </c:pt>
                <c:pt idx="183">
                  <c:v>0.12347811835186034</c:v>
                </c:pt>
                <c:pt idx="184">
                  <c:v>0.12284250444191004</c:v>
                </c:pt>
                <c:pt idx="185">
                  <c:v>0.1222092836346646</c:v>
                </c:pt>
                <c:pt idx="186">
                  <c:v>0.12157834236631825</c:v>
                </c:pt>
                <c:pt idx="187">
                  <c:v>0.12094972035410959</c:v>
                </c:pt>
                <c:pt idx="188">
                  <c:v>0.12032331553810634</c:v>
                </c:pt>
                <c:pt idx="189">
                  <c:v>0.11969916105369911</c:v>
                </c:pt>
                <c:pt idx="190">
                  <c:v>0.11907716611510774</c:v>
                </c:pt>
                <c:pt idx="191">
                  <c:v>0.11845735718731674</c:v>
                </c:pt>
                <c:pt idx="192">
                  <c:v>0.11783965453531078</c:v>
                </c:pt>
                <c:pt idx="193">
                  <c:v>0.11722407788041381</c:v>
                </c:pt>
                <c:pt idx="194">
                  <c:v>0.11661055832033937</c:v>
                </c:pt>
                <c:pt idx="195">
                  <c:v>0.11599910877387166</c:v>
                </c:pt>
                <c:pt idx="196">
                  <c:v>0.11538967095786885</c:v>
                </c:pt>
                <c:pt idx="197">
                  <c:v>0.11478225094325893</c:v>
                </c:pt>
                <c:pt idx="198">
                  <c:v>0.11417680085607236</c:v>
                </c:pt>
                <c:pt idx="199">
                  <c:v>0.11357331988689294</c:v>
                </c:pt>
                <c:pt idx="200">
                  <c:v>0.11297177036378592</c:v>
                </c:pt>
                <c:pt idx="201">
                  <c:v>0.11237214457669278</c:v>
                </c:pt>
                <c:pt idx="202">
                  <c:v>0.11177441485068138</c:v>
                </c:pt>
                <c:pt idx="203">
                  <c:v>0.11460507967102393</c:v>
                </c:pt>
                <c:pt idx="204">
                  <c:v>0.11754976283966438</c:v>
                </c:pt>
                <c:pt idx="205">
                  <c:v>0.12061854233031861</c:v>
                </c:pt>
                <c:pt idx="206">
                  <c:v>0.12382319331706791</c:v>
                </c:pt>
                <c:pt idx="207">
                  <c:v>0.1271776156190685</c:v>
                </c:pt>
                <c:pt idx="208">
                  <c:v>0.13069838016273141</c:v>
                </c:pt>
                <c:pt idx="209">
                  <c:v>0.1344054763026751</c:v>
                </c:pt>
                <c:pt idx="210">
                  <c:v>0.13832330946601562</c:v>
                </c:pt>
                <c:pt idx="211">
                  <c:v>0.14248209386112973</c:v>
                </c:pt>
                <c:pt idx="212">
                  <c:v>0.14691979456377002</c:v>
                </c:pt>
                <c:pt idx="213">
                  <c:v>0.15205080002073568</c:v>
                </c:pt>
                <c:pt idx="214">
                  <c:v>0.1576386545283396</c:v>
                </c:pt>
                <c:pt idx="215">
                  <c:v>0.16379111697739202</c:v>
                </c:pt>
                <c:pt idx="216">
                  <c:v>0.17065917558658017</c:v>
                </c:pt>
                <c:pt idx="217">
                  <c:v>0.17846169210511187</c:v>
                </c:pt>
                <c:pt idx="218">
                  <c:v>0.18752909261517886</c:v>
                </c:pt>
                <c:pt idx="219">
                  <c:v>0.198385868594726</c:v>
                </c:pt>
                <c:pt idx="220">
                  <c:v>0.2119190504313961</c:v>
                </c:pt>
                <c:pt idx="221">
                  <c:v>0.2297592076989361</c:v>
                </c:pt>
                <c:pt idx="222">
                  <c:v>0.2552699704825685</c:v>
                </c:pt>
              </c:numCache>
            </c:numRef>
          </c:yVal>
          <c:smooth val="1"/>
        </c:ser>
        <c:axId val="50333509"/>
        <c:axId val="50348398"/>
      </c:scatterChart>
      <c:valAx>
        <c:axId val="3044756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Rd</a:t>
                </a:r>
              </a:p>
            </c:rich>
          </c:tx>
          <c:layout>
            <c:manualLayout>
              <c:xMode val="factor"/>
              <c:yMode val="factor"/>
              <c:x val="0.0005"/>
              <c:y val="0.1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2612"/>
        <c:crosses val="autoZero"/>
        <c:crossBetween val="midCat"/>
        <c:dispUnits/>
      </c:valAx>
      <c:valAx>
        <c:axId val="559261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(Pa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2"/>
              <c:y val="0.1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47563"/>
        <c:crosses val="autoZero"/>
        <c:crossBetween val="midCat"/>
        <c:dispUnits/>
      </c:valAx>
      <c:valAx>
        <c:axId val="50333509"/>
        <c:scaling>
          <c:orientation val="minMax"/>
        </c:scaling>
        <c:axPos val="b"/>
        <c:delete val="1"/>
        <c:majorTickMark val="out"/>
        <c:minorTickMark val="none"/>
        <c:tickLblPos val="nextTo"/>
        <c:crossAx val="50348398"/>
        <c:crosses val="max"/>
        <c:crossBetween val="midCat"/>
        <c:dispUnits/>
      </c:valAx>
      <c:valAx>
        <c:axId val="50348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u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3350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24575"/>
          <c:w val="0.072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7">
    <tabColor indexed="54"/>
  </sheetPr>
  <sheetViews>
    <sheetView workbookViewId="0" zoomScale="80"/>
  </sheetViews>
  <pageMargins left="0.787401575" right="0.787401575" top="0.984251969" bottom="0.984251969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6">
    <tabColor indexed="25"/>
  </sheetPr>
  <sheetViews>
    <sheetView workbookViewId="0"/>
  </sheetViews>
  <pageMargins left="0.787401575" right="0.787401575" top="0.984251969" bottom="0.984251969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f1"/>
  <sheetViews>
    <sheetView workbookViewId="0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3</xdr:row>
      <xdr:rowOff>66675</xdr:rowOff>
    </xdr:from>
    <xdr:to>
      <xdr:col>8</xdr:col>
      <xdr:colOff>123825</xdr:colOff>
      <xdr:row>7</xdr:row>
      <xdr:rowOff>28575</xdr:rowOff>
    </xdr:to>
    <xdr:pic>
      <xdr:nvPicPr>
        <xdr:cNvPr id="1" name="btnVypoc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552450"/>
          <a:ext cx="1962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3</xdr:row>
      <xdr:rowOff>57150</xdr:rowOff>
    </xdr:from>
    <xdr:to>
      <xdr:col>10</xdr:col>
      <xdr:colOff>400050</xdr:colOff>
      <xdr:row>7</xdr:row>
      <xdr:rowOff>28575</xdr:rowOff>
    </xdr:to>
    <xdr:pic>
      <xdr:nvPicPr>
        <xdr:cNvPr id="2" name="btnIb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542925"/>
          <a:ext cx="1781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tabColor rgb="FF92D050"/>
  </sheetPr>
  <dimension ref="A1:IV35"/>
  <sheetViews>
    <sheetView tabSelected="1" zoomScalePageLayoutView="0" workbookViewId="0" topLeftCell="A1">
      <selection activeCell="R16" sqref="R16"/>
    </sheetView>
  </sheetViews>
  <sheetFormatPr defaultColWidth="9.00390625" defaultRowHeight="12.75"/>
  <cols>
    <col min="1" max="1" width="11.75390625" style="22" customWidth="1"/>
    <col min="2" max="2" width="11.25390625" style="22" bestFit="1" customWidth="1"/>
    <col min="3" max="6" width="9.125" style="22" customWidth="1"/>
    <col min="7" max="8" width="9.125" style="149" customWidth="1"/>
    <col min="9" max="9" width="11.25390625" style="22" bestFit="1" customWidth="1"/>
    <col min="10" max="11" width="9.125" style="22" customWidth="1"/>
    <col min="12" max="12" width="11.00390625" style="22" customWidth="1"/>
    <col min="13" max="16384" width="9.125" style="22" customWidth="1"/>
  </cols>
  <sheetData>
    <row r="1" spans="2:256" ht="12.75">
      <c r="B1" s="21"/>
      <c r="C1" s="21"/>
      <c r="D1" s="21"/>
      <c r="E1" s="21"/>
      <c r="F1" s="21"/>
      <c r="G1" s="85"/>
      <c r="H1" s="85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256" ht="12.75">
      <c r="A2" s="30" t="s">
        <v>63</v>
      </c>
      <c r="B2" s="21"/>
      <c r="C2" s="21"/>
      <c r="D2" s="21"/>
      <c r="E2" s="21"/>
      <c r="F2" s="21"/>
      <c r="G2" s="145"/>
      <c r="H2" s="145"/>
      <c r="I2" s="21"/>
      <c r="J2" s="21"/>
      <c r="K2" s="21"/>
      <c r="L2" s="21"/>
      <c r="P2" s="21"/>
      <c r="Q2" s="21"/>
      <c r="R2" s="21"/>
      <c r="S2" s="21"/>
      <c r="T2" s="30" t="s">
        <v>64</v>
      </c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 ht="12.75">
      <c r="A3" s="30" t="s">
        <v>47</v>
      </c>
      <c r="B3" s="21"/>
      <c r="C3" s="21"/>
      <c r="D3" s="30" t="s">
        <v>48</v>
      </c>
      <c r="E3" s="21"/>
      <c r="F3" s="88"/>
      <c r="G3" s="145"/>
      <c r="H3" s="145"/>
      <c r="I3" s="21"/>
      <c r="J3" s="21"/>
      <c r="K3" s="21"/>
      <c r="L3" s="21"/>
      <c r="P3" s="21"/>
      <c r="Q3" s="21"/>
      <c r="R3" s="21"/>
      <c r="S3" s="21"/>
      <c r="T3" s="34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65" ht="12.75">
      <c r="A4" s="141" t="s">
        <v>58</v>
      </c>
      <c r="B4" s="142">
        <v>0.25</v>
      </c>
      <c r="C4" s="29"/>
      <c r="D4" s="141" t="s">
        <v>60</v>
      </c>
      <c r="E4" s="142">
        <v>0.04</v>
      </c>
      <c r="F4" s="88"/>
      <c r="G4" s="89"/>
      <c r="H4" s="89"/>
      <c r="I4" s="21"/>
      <c r="J4" s="21"/>
      <c r="K4" s="21"/>
      <c r="L4" s="21"/>
      <c r="P4" s="21"/>
      <c r="Q4" s="21"/>
      <c r="R4" s="21"/>
      <c r="S4" s="21"/>
      <c r="T4" s="21" t="s">
        <v>108</v>
      </c>
      <c r="U4" s="85" t="s">
        <v>80</v>
      </c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</row>
    <row r="5" spans="1:65" ht="12.75">
      <c r="A5" s="141" t="s">
        <v>59</v>
      </c>
      <c r="B5" s="143">
        <v>22.5</v>
      </c>
      <c r="C5" s="31"/>
      <c r="D5" s="141" t="s">
        <v>61</v>
      </c>
      <c r="E5" s="142">
        <v>7</v>
      </c>
      <c r="F5" s="88"/>
      <c r="G5" s="89"/>
      <c r="H5" s="89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</row>
    <row r="6" spans="1:65" ht="12.75">
      <c r="A6" s="141" t="s">
        <v>110</v>
      </c>
      <c r="B6" s="143">
        <v>66.5</v>
      </c>
      <c r="C6" s="31"/>
      <c r="D6" s="141" t="s">
        <v>109</v>
      </c>
      <c r="E6" s="143">
        <v>100</v>
      </c>
      <c r="F6" s="88"/>
      <c r="G6" s="90"/>
      <c r="H6" s="9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</row>
    <row r="7" spans="1:65" ht="12.75">
      <c r="A7" s="141" t="s">
        <v>77</v>
      </c>
      <c r="B7" s="144">
        <f>Rhi/100*p_sat(Ti)</f>
        <v>1811.4686355383428</v>
      </c>
      <c r="C7" s="31"/>
      <c r="D7" s="141" t="s">
        <v>76</v>
      </c>
      <c r="E7" s="144">
        <f>Rhe/100*p_sat(Te)</f>
        <v>1001.3376620230838</v>
      </c>
      <c r="F7" s="88"/>
      <c r="G7" s="90"/>
      <c r="H7" s="9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</row>
    <row r="8" spans="1:65" ht="12.75">
      <c r="A8" s="141" t="s">
        <v>78</v>
      </c>
      <c r="B8" s="142">
        <v>0</v>
      </c>
      <c r="C8" s="29"/>
      <c r="D8" s="141" t="s">
        <v>79</v>
      </c>
      <c r="E8" s="142">
        <v>0</v>
      </c>
      <c r="F8" s="88"/>
      <c r="G8" s="89"/>
      <c r="H8" s="89"/>
      <c r="BG8" s="21"/>
      <c r="BH8" s="21"/>
      <c r="BI8" s="21"/>
      <c r="BJ8" s="21"/>
      <c r="BK8" s="21"/>
      <c r="BL8" s="21"/>
      <c r="BM8" s="21"/>
    </row>
    <row r="9" spans="1:65" ht="12.75">
      <c r="A9" s="21"/>
      <c r="B9" s="21"/>
      <c r="C9" s="21"/>
      <c r="D9" s="21"/>
      <c r="E9" s="21"/>
      <c r="F9" s="88"/>
      <c r="G9" s="85"/>
      <c r="H9" s="85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</row>
    <row r="10" spans="1:14" ht="12.75">
      <c r="A10" s="21"/>
      <c r="B10" s="21"/>
      <c r="C10" s="21"/>
      <c r="D10" s="21"/>
      <c r="E10" s="21"/>
      <c r="F10" s="88"/>
      <c r="G10" s="85"/>
      <c r="H10" s="85"/>
      <c r="I10" s="21"/>
      <c r="J10" s="21"/>
      <c r="K10" s="21"/>
      <c r="L10" s="21"/>
      <c r="M10" s="21"/>
      <c r="N10" s="21"/>
    </row>
    <row r="11" spans="1:14" ht="12.75">
      <c r="A11" s="30" t="s">
        <v>119</v>
      </c>
      <c r="B11" s="21"/>
      <c r="C11" s="21"/>
      <c r="D11" s="21"/>
      <c r="E11" s="21"/>
      <c r="F11" s="21"/>
      <c r="G11" s="85"/>
      <c r="H11" s="85"/>
      <c r="I11" s="21"/>
      <c r="J11" s="21"/>
      <c r="K11" s="21"/>
      <c r="L11" s="21"/>
      <c r="M11" s="21"/>
      <c r="N11" s="21"/>
    </row>
    <row r="12" spans="1:14" ht="13.5" thickBot="1">
      <c r="A12" s="23" t="s">
        <v>120</v>
      </c>
      <c r="B12" s="23" t="s">
        <v>4</v>
      </c>
      <c r="C12" s="32" t="s">
        <v>62</v>
      </c>
      <c r="D12" s="33" t="s">
        <v>0</v>
      </c>
      <c r="E12" s="33" t="s">
        <v>2</v>
      </c>
      <c r="F12" s="91" t="s">
        <v>84</v>
      </c>
      <c r="G12" s="146" t="s">
        <v>81</v>
      </c>
      <c r="H12" s="146" t="s">
        <v>82</v>
      </c>
      <c r="I12" s="23" t="s">
        <v>46</v>
      </c>
      <c r="J12" s="24"/>
      <c r="K12" s="32" t="s">
        <v>49</v>
      </c>
      <c r="L12" s="32" t="s">
        <v>72</v>
      </c>
      <c r="M12" s="21"/>
      <c r="N12" s="21"/>
    </row>
    <row r="13" spans="1:14" ht="12.75">
      <c r="A13" s="118">
        <v>0</v>
      </c>
      <c r="B13" s="121" t="s">
        <v>51</v>
      </c>
      <c r="C13" s="100" t="s">
        <v>83</v>
      </c>
      <c r="D13" s="100" t="s">
        <v>83</v>
      </c>
      <c r="E13" s="150" t="s">
        <v>83</v>
      </c>
      <c r="F13" s="155" t="s">
        <v>85</v>
      </c>
      <c r="G13" s="156">
        <v>0.7907479608783702</v>
      </c>
      <c r="H13" s="147">
        <v>0.1551396853746168</v>
      </c>
      <c r="I13" s="116">
        <v>1</v>
      </c>
      <c r="J13" s="97"/>
      <c r="K13" s="96"/>
      <c r="L13" s="98"/>
      <c r="M13" s="21"/>
      <c r="N13" s="21"/>
    </row>
    <row r="14" spans="1:14" ht="12.75">
      <c r="A14" s="119">
        <f>N(ISTEXT(B14))</f>
        <v>1</v>
      </c>
      <c r="B14" s="168" t="s">
        <v>117</v>
      </c>
      <c r="C14" s="162">
        <v>0.0001</v>
      </c>
      <c r="D14" s="163">
        <v>0.22</v>
      </c>
      <c r="E14" s="164">
        <v>10000</v>
      </c>
      <c r="F14" s="157" t="s">
        <v>86</v>
      </c>
      <c r="G14" s="154">
        <v>0.7887511021795818</v>
      </c>
      <c r="H14" s="139">
        <v>0.15456739472048323</v>
      </c>
      <c r="I14" s="92">
        <f aca="true" t="shared" si="0" ref="I14:I34">IF(ISTEXT(B14),MAX(10,INT(150/Rdcelk*L14)),0)</f>
        <v>10</v>
      </c>
      <c r="J14" s="94"/>
      <c r="K14" s="78">
        <f>IF(C14&gt;0,C14/D14,0)</f>
        <v>0.00045454545454545455</v>
      </c>
      <c r="L14" s="81">
        <f aca="true" t="shared" si="1" ref="L14:L34">C14*E14*1500/((Ti+Te)/2+273.15)</f>
        <v>5.2101424105592224</v>
      </c>
      <c r="M14" s="21"/>
      <c r="N14" s="21"/>
    </row>
    <row r="15" spans="1:14" ht="12.75">
      <c r="A15" s="119">
        <f>+A14+N(ISTEXT(B15))</f>
        <v>2</v>
      </c>
      <c r="B15" s="161" t="s">
        <v>111</v>
      </c>
      <c r="C15" s="162">
        <v>0.0036</v>
      </c>
      <c r="D15" s="163">
        <v>0.22</v>
      </c>
      <c r="E15" s="164">
        <v>15</v>
      </c>
      <c r="F15" s="157" t="s">
        <v>87</v>
      </c>
      <c r="G15" s="154">
        <v>0.7977060279564137</v>
      </c>
      <c r="H15" s="139">
        <v>0.15723247697710344</v>
      </c>
      <c r="I15" s="92">
        <f t="shared" si="0"/>
        <v>10</v>
      </c>
      <c r="J15" s="94"/>
      <c r="K15" s="78">
        <f>IF(C15&gt;0,C15/D15,0)</f>
        <v>0.01636363636363636</v>
      </c>
      <c r="L15" s="81">
        <f t="shared" si="1"/>
        <v>0.281347690170198</v>
      </c>
      <c r="M15" s="21"/>
      <c r="N15" s="21"/>
    </row>
    <row r="16" spans="1:14" ht="12.75">
      <c r="A16" s="119">
        <f aca="true" t="shared" si="2" ref="A16:A34">+A15+N(ISTEXT(B16))</f>
        <v>3</v>
      </c>
      <c r="B16" s="161" t="s">
        <v>112</v>
      </c>
      <c r="C16" s="162">
        <v>0.0184</v>
      </c>
      <c r="D16" s="163">
        <v>0.18</v>
      </c>
      <c r="E16" s="164">
        <v>2</v>
      </c>
      <c r="F16" s="157" t="s">
        <v>88</v>
      </c>
      <c r="G16" s="154">
        <v>0.8570852818608381</v>
      </c>
      <c r="H16" s="139">
        <v>0.17762259230408292</v>
      </c>
      <c r="I16" s="92">
        <f t="shared" si="0"/>
        <v>10</v>
      </c>
      <c r="J16" s="94"/>
      <c r="K16" s="78">
        <f>IF(C16&gt;0,C16/D16,0)</f>
        <v>0.10222222222222223</v>
      </c>
      <c r="L16" s="81">
        <f>C16*E16*1500/((Ti+Te)/2+273.15)</f>
        <v>0.19173324070857936</v>
      </c>
      <c r="M16" s="21"/>
      <c r="N16" s="21"/>
    </row>
    <row r="17" spans="1:14" ht="12.75">
      <c r="A17" s="119">
        <f t="shared" si="2"/>
        <v>4</v>
      </c>
      <c r="B17" s="168" t="s">
        <v>118</v>
      </c>
      <c r="C17" s="162">
        <v>0.0002</v>
      </c>
      <c r="D17" s="163">
        <v>0.45</v>
      </c>
      <c r="E17" s="164">
        <v>14400</v>
      </c>
      <c r="F17" s="157" t="s">
        <v>89</v>
      </c>
      <c r="G17" s="154">
        <v>0.8478152291452169</v>
      </c>
      <c r="H17" s="139">
        <v>0.1741001405622437</v>
      </c>
      <c r="I17" s="92">
        <f t="shared" si="0"/>
        <v>10</v>
      </c>
      <c r="J17" s="94"/>
      <c r="K17" s="78">
        <f>IF(C17&gt;0,C17/D17,0)</f>
        <v>0.00044444444444444447</v>
      </c>
      <c r="L17" s="81">
        <f>C17*E17*1500/((Ti+Te)/2+273.15)</f>
        <v>15.005210142410563</v>
      </c>
      <c r="M17" s="21"/>
      <c r="N17" s="21"/>
    </row>
    <row r="18" spans="1:14" ht="12.75">
      <c r="A18" s="119">
        <f t="shared" si="2"/>
        <v>5</v>
      </c>
      <c r="B18" s="161" t="s">
        <v>113</v>
      </c>
      <c r="C18" s="162">
        <v>0.1</v>
      </c>
      <c r="D18" s="163">
        <v>0.45</v>
      </c>
      <c r="E18" s="164">
        <v>0.1</v>
      </c>
      <c r="F18" s="157" t="s">
        <v>90</v>
      </c>
      <c r="G18" s="154">
        <v>0.9934573947471849</v>
      </c>
      <c r="H18" s="139">
        <v>0.3</v>
      </c>
      <c r="I18" s="92">
        <f t="shared" si="0"/>
        <v>10</v>
      </c>
      <c r="J18" s="94"/>
      <c r="K18" s="78">
        <f aca="true" t="shared" si="3" ref="K18:K34">IF(C18&gt;0,C18/D18,0)</f>
        <v>0.22222222222222224</v>
      </c>
      <c r="L18" s="81">
        <f t="shared" si="1"/>
        <v>0.05210142410559224</v>
      </c>
      <c r="M18" s="21"/>
      <c r="N18" s="21"/>
    </row>
    <row r="19" spans="1:14" ht="12.75">
      <c r="A19" s="119">
        <f t="shared" si="2"/>
        <v>6</v>
      </c>
      <c r="B19" s="161" t="s">
        <v>114</v>
      </c>
      <c r="C19" s="162">
        <v>0.12</v>
      </c>
      <c r="D19" s="163">
        <v>1.43</v>
      </c>
      <c r="E19" s="164">
        <v>23</v>
      </c>
      <c r="F19" s="157" t="s">
        <v>91</v>
      </c>
      <c r="G19" s="154">
        <v>1</v>
      </c>
      <c r="H19" s="139">
        <v>0.3</v>
      </c>
      <c r="I19" s="92">
        <f t="shared" si="0"/>
        <v>10</v>
      </c>
      <c r="J19" s="94"/>
      <c r="K19" s="78">
        <f t="shared" si="3"/>
        <v>0.08391608391608392</v>
      </c>
      <c r="L19" s="81">
        <f t="shared" si="1"/>
        <v>14.379993053143453</v>
      </c>
      <c r="M19" s="21"/>
      <c r="N19" s="21"/>
    </row>
    <row r="20" spans="1:14" ht="12.75">
      <c r="A20" s="119">
        <f t="shared" si="2"/>
        <v>7</v>
      </c>
      <c r="B20" s="168" t="s">
        <v>116</v>
      </c>
      <c r="C20" s="162">
        <v>0.004</v>
      </c>
      <c r="D20" s="163">
        <v>0.95</v>
      </c>
      <c r="E20" s="164">
        <v>41000</v>
      </c>
      <c r="F20" s="157" t="s">
        <v>92</v>
      </c>
      <c r="G20" s="154">
        <v>0.5952613393662851</v>
      </c>
      <c r="H20" s="139">
        <v>0.11177441485068138</v>
      </c>
      <c r="I20" s="92">
        <f t="shared" si="0"/>
        <v>143</v>
      </c>
      <c r="J20" s="94"/>
      <c r="K20" s="78">
        <f t="shared" si="3"/>
        <v>0.004210526315789474</v>
      </c>
      <c r="L20" s="81">
        <f t="shared" si="1"/>
        <v>854.4633553317125</v>
      </c>
      <c r="M20" s="21"/>
      <c r="N20" s="21"/>
    </row>
    <row r="21" spans="1:14" ht="12.75">
      <c r="A21" s="119">
        <f t="shared" si="2"/>
        <v>8</v>
      </c>
      <c r="B21" s="161" t="s">
        <v>20</v>
      </c>
      <c r="C21" s="162">
        <v>0.3</v>
      </c>
      <c r="D21" s="163">
        <v>0.95</v>
      </c>
      <c r="E21" s="164">
        <v>1</v>
      </c>
      <c r="F21" s="157" t="s">
        <v>93</v>
      </c>
      <c r="G21" s="154">
        <v>0.7502747887639676</v>
      </c>
      <c r="H21" s="139">
        <v>0.14691979456377002</v>
      </c>
      <c r="I21" s="92">
        <f t="shared" si="0"/>
        <v>10</v>
      </c>
      <c r="J21" s="94"/>
      <c r="K21" s="78">
        <f t="shared" si="3"/>
        <v>0.3157894736842105</v>
      </c>
      <c r="L21" s="81">
        <f t="shared" si="1"/>
        <v>1.5630427231677666</v>
      </c>
      <c r="M21" s="21"/>
      <c r="N21" s="21"/>
    </row>
    <row r="22" spans="1:12" ht="12.75">
      <c r="A22" s="119">
        <f t="shared" si="2"/>
        <v>9</v>
      </c>
      <c r="B22" s="161" t="s">
        <v>115</v>
      </c>
      <c r="C22" s="162">
        <v>0.22</v>
      </c>
      <c r="D22" s="163">
        <v>0.65</v>
      </c>
      <c r="E22" s="164">
        <v>1</v>
      </c>
      <c r="F22" s="157" t="s">
        <v>94</v>
      </c>
      <c r="G22" s="154">
        <v>0.9692297581397262</v>
      </c>
      <c r="H22" s="139">
        <v>0.2552699704825685</v>
      </c>
      <c r="I22" s="92">
        <f t="shared" si="0"/>
        <v>10</v>
      </c>
      <c r="J22" s="95"/>
      <c r="K22" s="78">
        <f t="shared" si="3"/>
        <v>0.3384615384615384</v>
      </c>
      <c r="L22" s="81">
        <f t="shared" si="1"/>
        <v>1.146231330323029</v>
      </c>
    </row>
    <row r="23" spans="1:12" ht="12.75">
      <c r="A23" s="119">
        <f t="shared" si="2"/>
        <v>9</v>
      </c>
      <c r="B23" s="106"/>
      <c r="C23" s="27"/>
      <c r="D23" s="26"/>
      <c r="E23" s="151"/>
      <c r="F23" s="157" t="s">
        <v>95</v>
      </c>
      <c r="G23" s="154"/>
      <c r="H23" s="139"/>
      <c r="I23" s="92">
        <f t="shared" si="0"/>
        <v>0</v>
      </c>
      <c r="J23" s="95"/>
      <c r="K23" s="78">
        <f t="shared" si="3"/>
        <v>0</v>
      </c>
      <c r="L23" s="81">
        <f t="shared" si="1"/>
        <v>0</v>
      </c>
    </row>
    <row r="24" spans="1:12" ht="12.75">
      <c r="A24" s="119">
        <f t="shared" si="2"/>
        <v>9</v>
      </c>
      <c r="B24" s="106"/>
      <c r="C24" s="27"/>
      <c r="D24" s="26"/>
      <c r="E24" s="151"/>
      <c r="F24" s="157" t="s">
        <v>96</v>
      </c>
      <c r="G24" s="154"/>
      <c r="H24" s="139"/>
      <c r="I24" s="92">
        <f t="shared" si="0"/>
        <v>0</v>
      </c>
      <c r="J24" s="95"/>
      <c r="K24" s="78">
        <f t="shared" si="3"/>
        <v>0</v>
      </c>
      <c r="L24" s="81">
        <f t="shared" si="1"/>
        <v>0</v>
      </c>
    </row>
    <row r="25" spans="1:12" ht="12.75">
      <c r="A25" s="119">
        <f t="shared" si="2"/>
        <v>9</v>
      </c>
      <c r="B25" s="106"/>
      <c r="C25" s="27"/>
      <c r="D25" s="26"/>
      <c r="E25" s="151"/>
      <c r="F25" s="157" t="s">
        <v>97</v>
      </c>
      <c r="G25" s="154"/>
      <c r="H25" s="139"/>
      <c r="I25" s="92">
        <f t="shared" si="0"/>
        <v>0</v>
      </c>
      <c r="J25" s="95"/>
      <c r="K25" s="78">
        <f t="shared" si="3"/>
        <v>0</v>
      </c>
      <c r="L25" s="81">
        <f t="shared" si="1"/>
        <v>0</v>
      </c>
    </row>
    <row r="26" spans="1:12" ht="12.75">
      <c r="A26" s="119">
        <f t="shared" si="2"/>
        <v>9</v>
      </c>
      <c r="B26" s="106"/>
      <c r="C26" s="27"/>
      <c r="D26" s="26"/>
      <c r="E26" s="151"/>
      <c r="F26" s="157" t="s">
        <v>98</v>
      </c>
      <c r="G26" s="154"/>
      <c r="H26" s="139"/>
      <c r="I26" s="92">
        <f t="shared" si="0"/>
        <v>0</v>
      </c>
      <c r="J26" s="95"/>
      <c r="K26" s="78">
        <f t="shared" si="3"/>
        <v>0</v>
      </c>
      <c r="L26" s="81">
        <f t="shared" si="1"/>
        <v>0</v>
      </c>
    </row>
    <row r="27" spans="1:12" ht="12.75">
      <c r="A27" s="119">
        <f t="shared" si="2"/>
        <v>9</v>
      </c>
      <c r="B27" s="106"/>
      <c r="C27" s="27"/>
      <c r="D27" s="26"/>
      <c r="E27" s="151"/>
      <c r="F27" s="157" t="s">
        <v>99</v>
      </c>
      <c r="G27" s="154"/>
      <c r="H27" s="139"/>
      <c r="I27" s="92">
        <f t="shared" si="0"/>
        <v>0</v>
      </c>
      <c r="J27" s="95"/>
      <c r="K27" s="78">
        <f t="shared" si="3"/>
        <v>0</v>
      </c>
      <c r="L27" s="81">
        <f t="shared" si="1"/>
        <v>0</v>
      </c>
    </row>
    <row r="28" spans="1:12" ht="12.75">
      <c r="A28" s="119">
        <f t="shared" si="2"/>
        <v>9</v>
      </c>
      <c r="B28" s="106"/>
      <c r="C28" s="27"/>
      <c r="D28" s="26"/>
      <c r="E28" s="151"/>
      <c r="F28" s="157" t="s">
        <v>100</v>
      </c>
      <c r="G28" s="154"/>
      <c r="H28" s="139"/>
      <c r="I28" s="92">
        <f t="shared" si="0"/>
        <v>0</v>
      </c>
      <c r="J28" s="95"/>
      <c r="K28" s="78">
        <f t="shared" si="3"/>
        <v>0</v>
      </c>
      <c r="L28" s="81">
        <f t="shared" si="1"/>
        <v>0</v>
      </c>
    </row>
    <row r="29" spans="1:12" ht="12.75">
      <c r="A29" s="119">
        <f t="shared" si="2"/>
        <v>9</v>
      </c>
      <c r="B29" s="106"/>
      <c r="C29" s="27"/>
      <c r="D29" s="26"/>
      <c r="E29" s="151"/>
      <c r="F29" s="157" t="s">
        <v>101</v>
      </c>
      <c r="G29" s="154"/>
      <c r="H29" s="139"/>
      <c r="I29" s="92">
        <f t="shared" si="0"/>
        <v>0</v>
      </c>
      <c r="J29" s="95"/>
      <c r="K29" s="78">
        <f t="shared" si="3"/>
        <v>0</v>
      </c>
      <c r="L29" s="81">
        <f t="shared" si="1"/>
        <v>0</v>
      </c>
    </row>
    <row r="30" spans="1:12" ht="12.75">
      <c r="A30" s="119">
        <f t="shared" si="2"/>
        <v>9</v>
      </c>
      <c r="B30" s="106"/>
      <c r="C30" s="27"/>
      <c r="D30" s="26"/>
      <c r="E30" s="151"/>
      <c r="F30" s="157" t="s">
        <v>102</v>
      </c>
      <c r="G30" s="154"/>
      <c r="H30" s="139"/>
      <c r="I30" s="92">
        <f t="shared" si="0"/>
        <v>0</v>
      </c>
      <c r="J30" s="95"/>
      <c r="K30" s="78">
        <f t="shared" si="3"/>
        <v>0</v>
      </c>
      <c r="L30" s="81">
        <f t="shared" si="1"/>
        <v>0</v>
      </c>
    </row>
    <row r="31" spans="1:12" ht="12.75">
      <c r="A31" s="119">
        <f t="shared" si="2"/>
        <v>9</v>
      </c>
      <c r="B31" s="106"/>
      <c r="C31" s="27"/>
      <c r="D31" s="26"/>
      <c r="E31" s="151"/>
      <c r="F31" s="157" t="s">
        <v>103</v>
      </c>
      <c r="G31" s="154"/>
      <c r="H31" s="139"/>
      <c r="I31" s="92">
        <f t="shared" si="0"/>
        <v>0</v>
      </c>
      <c r="J31" s="95"/>
      <c r="K31" s="78">
        <f t="shared" si="3"/>
        <v>0</v>
      </c>
      <c r="L31" s="81">
        <f t="shared" si="1"/>
        <v>0</v>
      </c>
    </row>
    <row r="32" spans="1:12" ht="12.75">
      <c r="A32" s="119">
        <f t="shared" si="2"/>
        <v>9</v>
      </c>
      <c r="B32" s="122"/>
      <c r="C32" s="28"/>
      <c r="D32" s="28"/>
      <c r="E32" s="152"/>
      <c r="F32" s="157" t="s">
        <v>104</v>
      </c>
      <c r="G32" s="154"/>
      <c r="H32" s="139"/>
      <c r="I32" s="92">
        <f t="shared" si="0"/>
        <v>0</v>
      </c>
      <c r="J32" s="95"/>
      <c r="K32" s="78">
        <f t="shared" si="3"/>
        <v>0</v>
      </c>
      <c r="L32" s="81">
        <f t="shared" si="1"/>
        <v>0</v>
      </c>
    </row>
    <row r="33" spans="1:12" ht="12.75">
      <c r="A33" s="119">
        <f t="shared" si="2"/>
        <v>9</v>
      </c>
      <c r="B33" s="122"/>
      <c r="C33" s="28"/>
      <c r="D33" s="28"/>
      <c r="E33" s="152"/>
      <c r="F33" s="157" t="s">
        <v>106</v>
      </c>
      <c r="G33" s="154"/>
      <c r="H33" s="139"/>
      <c r="I33" s="92">
        <f t="shared" si="0"/>
        <v>0</v>
      </c>
      <c r="J33" s="95"/>
      <c r="K33" s="78">
        <f t="shared" si="3"/>
        <v>0</v>
      </c>
      <c r="L33" s="81">
        <f t="shared" si="1"/>
        <v>0</v>
      </c>
    </row>
    <row r="34" spans="1:12" ht="13.5" thickBot="1">
      <c r="A34" s="120">
        <f t="shared" si="2"/>
        <v>9</v>
      </c>
      <c r="B34" s="123"/>
      <c r="C34" s="82"/>
      <c r="D34" s="82"/>
      <c r="E34" s="153"/>
      <c r="F34" s="158" t="s">
        <v>105</v>
      </c>
      <c r="G34" s="159"/>
      <c r="H34" s="140"/>
      <c r="I34" s="93">
        <f t="shared" si="0"/>
        <v>0</v>
      </c>
      <c r="J34" s="99"/>
      <c r="K34" s="83">
        <f t="shared" si="3"/>
        <v>0</v>
      </c>
      <c r="L34" s="84">
        <f t="shared" si="1"/>
        <v>0</v>
      </c>
    </row>
    <row r="35" spans="1:12" ht="12.75">
      <c r="A35" s="80">
        <f>MAX(A14:A34)</f>
        <v>9</v>
      </c>
      <c r="B35" s="25"/>
      <c r="C35" s="79">
        <f>SUM(C14:C34)</f>
        <v>0.7663</v>
      </c>
      <c r="D35" s="25"/>
      <c r="E35" s="25"/>
      <c r="F35" s="25"/>
      <c r="G35" s="148"/>
      <c r="H35" s="148"/>
      <c r="I35" s="79">
        <f>IF(SUM(I14:I34)&gt;250,"Příliš mnoho vrstviček!!!!",SUM(I14:I34))</f>
        <v>223</v>
      </c>
      <c r="J35" s="25"/>
      <c r="K35" s="79">
        <f>SUM(K14:K34)+Rse+Rsi</f>
        <v>1.374084693084693</v>
      </c>
      <c r="L35" s="79">
        <f>SUM(L14:L34)</f>
        <v>892.293157346301</v>
      </c>
    </row>
    <row r="36" ht="12.75"/>
    <row r="37" ht="12.75"/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4"/>
  <colBreaks count="1" manualBreakCount="1">
    <brk id="8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IV34"/>
  <sheetViews>
    <sheetView zoomScalePageLayoutView="0" workbookViewId="0" topLeftCell="A1">
      <selection activeCell="E18" sqref="E18:HR21"/>
    </sheetView>
  </sheetViews>
  <sheetFormatPr defaultColWidth="9.00390625" defaultRowHeight="12.75"/>
  <cols>
    <col min="1" max="1" width="17.125" style="49" customWidth="1"/>
    <col min="2" max="2" width="9.375" style="49" bestFit="1" customWidth="1"/>
    <col min="3" max="3" width="13.75390625" style="49" customWidth="1"/>
    <col min="4" max="4" width="11.875" style="49" bestFit="1" customWidth="1"/>
    <col min="5" max="83" width="9.375" style="49" bestFit="1" customWidth="1"/>
    <col min="84" max="84" width="10.75390625" style="49" bestFit="1" customWidth="1"/>
    <col min="85" max="16384" width="9.125" style="49" customWidth="1"/>
  </cols>
  <sheetData>
    <row r="1" spans="1:227" s="38" customFormat="1" ht="12.75">
      <c r="A1" s="50" t="s">
        <v>52</v>
      </c>
      <c r="B1" s="51">
        <v>0</v>
      </c>
      <c r="C1" s="52">
        <v>0</v>
      </c>
      <c r="D1" s="35">
        <v>1</v>
      </c>
      <c r="E1" s="35">
        <v>1</v>
      </c>
      <c r="F1" s="35">
        <v>1</v>
      </c>
      <c r="G1" s="35">
        <v>1</v>
      </c>
      <c r="H1" s="35">
        <v>1</v>
      </c>
      <c r="I1" s="35">
        <v>1</v>
      </c>
      <c r="J1" s="35">
        <v>1</v>
      </c>
      <c r="K1" s="35">
        <v>1</v>
      </c>
      <c r="L1" s="35">
        <v>1</v>
      </c>
      <c r="M1" s="35">
        <v>1</v>
      </c>
      <c r="N1" s="36">
        <v>2</v>
      </c>
      <c r="O1" s="36">
        <v>2</v>
      </c>
      <c r="P1" s="36">
        <v>2</v>
      </c>
      <c r="Q1" s="36">
        <v>2</v>
      </c>
      <c r="R1" s="36">
        <v>2</v>
      </c>
      <c r="S1" s="36">
        <v>2</v>
      </c>
      <c r="T1" s="36">
        <v>2</v>
      </c>
      <c r="U1" s="36">
        <v>2</v>
      </c>
      <c r="V1" s="36">
        <v>2</v>
      </c>
      <c r="W1" s="36">
        <v>2</v>
      </c>
      <c r="X1" s="75">
        <v>3</v>
      </c>
      <c r="Y1" s="75">
        <v>3</v>
      </c>
      <c r="Z1" s="75">
        <v>3</v>
      </c>
      <c r="AA1" s="75">
        <v>3</v>
      </c>
      <c r="AB1" s="75">
        <v>3</v>
      </c>
      <c r="AC1" s="75">
        <v>3</v>
      </c>
      <c r="AD1" s="75">
        <v>3</v>
      </c>
      <c r="AE1" s="75">
        <v>3</v>
      </c>
      <c r="AF1" s="75">
        <v>3</v>
      </c>
      <c r="AG1" s="75">
        <v>3</v>
      </c>
      <c r="AH1" s="165">
        <v>4</v>
      </c>
      <c r="AI1" s="165">
        <v>4</v>
      </c>
      <c r="AJ1" s="165">
        <v>4</v>
      </c>
      <c r="AK1" s="165">
        <v>4</v>
      </c>
      <c r="AL1" s="165">
        <v>4</v>
      </c>
      <c r="AM1" s="165">
        <v>4</v>
      </c>
      <c r="AN1" s="165">
        <v>4</v>
      </c>
      <c r="AO1" s="165">
        <v>4</v>
      </c>
      <c r="AP1" s="165">
        <v>4</v>
      </c>
      <c r="AQ1" s="165">
        <v>4</v>
      </c>
      <c r="AR1" s="166">
        <v>5</v>
      </c>
      <c r="AS1" s="166">
        <v>5</v>
      </c>
      <c r="AT1" s="166">
        <v>5</v>
      </c>
      <c r="AU1" s="166">
        <v>5</v>
      </c>
      <c r="AV1" s="166">
        <v>5</v>
      </c>
      <c r="AW1" s="166">
        <v>5</v>
      </c>
      <c r="AX1" s="166">
        <v>5</v>
      </c>
      <c r="AY1" s="166">
        <v>5</v>
      </c>
      <c r="AZ1" s="166">
        <v>5</v>
      </c>
      <c r="BA1" s="166">
        <v>5</v>
      </c>
      <c r="BB1" s="167">
        <v>6</v>
      </c>
      <c r="BC1" s="167">
        <v>6</v>
      </c>
      <c r="BD1" s="167">
        <v>6</v>
      </c>
      <c r="BE1" s="167">
        <v>6</v>
      </c>
      <c r="BF1" s="167">
        <v>6</v>
      </c>
      <c r="BG1" s="167">
        <v>6</v>
      </c>
      <c r="BH1" s="167">
        <v>6</v>
      </c>
      <c r="BI1" s="167">
        <v>6</v>
      </c>
      <c r="BJ1" s="167">
        <v>6</v>
      </c>
      <c r="BK1" s="167">
        <v>6</v>
      </c>
      <c r="BL1" s="169">
        <v>7</v>
      </c>
      <c r="BM1" s="169">
        <v>7</v>
      </c>
      <c r="BN1" s="169">
        <v>7</v>
      </c>
      <c r="BO1" s="169">
        <v>7</v>
      </c>
      <c r="BP1" s="169">
        <v>7</v>
      </c>
      <c r="BQ1" s="169">
        <v>7</v>
      </c>
      <c r="BR1" s="169">
        <v>7</v>
      </c>
      <c r="BS1" s="169">
        <v>7</v>
      </c>
      <c r="BT1" s="169">
        <v>7</v>
      </c>
      <c r="BU1" s="169">
        <v>7</v>
      </c>
      <c r="BV1" s="169">
        <v>7</v>
      </c>
      <c r="BW1" s="169">
        <v>7</v>
      </c>
      <c r="BX1" s="169">
        <v>7</v>
      </c>
      <c r="BY1" s="169">
        <v>7</v>
      </c>
      <c r="BZ1" s="169">
        <v>7</v>
      </c>
      <c r="CA1" s="169">
        <v>7</v>
      </c>
      <c r="CB1" s="169">
        <v>7</v>
      </c>
      <c r="CC1" s="169">
        <v>7</v>
      </c>
      <c r="CD1" s="169">
        <v>7</v>
      </c>
      <c r="CE1" s="169">
        <v>7</v>
      </c>
      <c r="CF1" s="169">
        <v>7</v>
      </c>
      <c r="CG1" s="169">
        <v>7</v>
      </c>
      <c r="CH1" s="169">
        <v>7</v>
      </c>
      <c r="CI1" s="169">
        <v>7</v>
      </c>
      <c r="CJ1" s="169">
        <v>7</v>
      </c>
      <c r="CK1" s="169">
        <v>7</v>
      </c>
      <c r="CL1" s="169">
        <v>7</v>
      </c>
      <c r="CM1" s="169">
        <v>7</v>
      </c>
      <c r="CN1" s="169">
        <v>7</v>
      </c>
      <c r="CO1" s="169">
        <v>7</v>
      </c>
      <c r="CP1" s="169">
        <v>7</v>
      </c>
      <c r="CQ1" s="169">
        <v>7</v>
      </c>
      <c r="CR1" s="169">
        <v>7</v>
      </c>
      <c r="CS1" s="169">
        <v>7</v>
      </c>
      <c r="CT1" s="169">
        <v>7</v>
      </c>
      <c r="CU1" s="169">
        <v>7</v>
      </c>
      <c r="CV1" s="169">
        <v>7</v>
      </c>
      <c r="CW1" s="169">
        <v>7</v>
      </c>
      <c r="CX1" s="169">
        <v>7</v>
      </c>
      <c r="CY1" s="169">
        <v>7</v>
      </c>
      <c r="CZ1" s="169">
        <v>7</v>
      </c>
      <c r="DA1" s="169">
        <v>7</v>
      </c>
      <c r="DB1" s="169">
        <v>7</v>
      </c>
      <c r="DC1" s="169">
        <v>7</v>
      </c>
      <c r="DD1" s="169">
        <v>7</v>
      </c>
      <c r="DE1" s="169">
        <v>7</v>
      </c>
      <c r="DF1" s="169">
        <v>7</v>
      </c>
      <c r="DG1" s="169">
        <v>7</v>
      </c>
      <c r="DH1" s="169">
        <v>7</v>
      </c>
      <c r="DI1" s="169">
        <v>7</v>
      </c>
      <c r="DJ1" s="169">
        <v>7</v>
      </c>
      <c r="DK1" s="169">
        <v>7</v>
      </c>
      <c r="DL1" s="169">
        <v>7</v>
      </c>
      <c r="DM1" s="169">
        <v>7</v>
      </c>
      <c r="DN1" s="169">
        <v>7</v>
      </c>
      <c r="DO1" s="169">
        <v>7</v>
      </c>
      <c r="DP1" s="169">
        <v>7</v>
      </c>
      <c r="DQ1" s="169">
        <v>7</v>
      </c>
      <c r="DR1" s="169">
        <v>7</v>
      </c>
      <c r="DS1" s="169">
        <v>7</v>
      </c>
      <c r="DT1" s="169">
        <v>7</v>
      </c>
      <c r="DU1" s="169">
        <v>7</v>
      </c>
      <c r="DV1" s="169">
        <v>7</v>
      </c>
      <c r="DW1" s="169">
        <v>7</v>
      </c>
      <c r="DX1" s="169">
        <v>7</v>
      </c>
      <c r="DY1" s="169">
        <v>7</v>
      </c>
      <c r="DZ1" s="169">
        <v>7</v>
      </c>
      <c r="EA1" s="169">
        <v>7</v>
      </c>
      <c r="EB1" s="169">
        <v>7</v>
      </c>
      <c r="EC1" s="169">
        <v>7</v>
      </c>
      <c r="ED1" s="169">
        <v>7</v>
      </c>
      <c r="EE1" s="169">
        <v>7</v>
      </c>
      <c r="EF1" s="169">
        <v>7</v>
      </c>
      <c r="EG1" s="169">
        <v>7</v>
      </c>
      <c r="EH1" s="169">
        <v>7</v>
      </c>
      <c r="EI1" s="169">
        <v>7</v>
      </c>
      <c r="EJ1" s="169">
        <v>7</v>
      </c>
      <c r="EK1" s="169">
        <v>7</v>
      </c>
      <c r="EL1" s="169">
        <v>7</v>
      </c>
      <c r="EM1" s="169">
        <v>7</v>
      </c>
      <c r="EN1" s="169">
        <v>7</v>
      </c>
      <c r="EO1" s="169">
        <v>7</v>
      </c>
      <c r="EP1" s="169">
        <v>7</v>
      </c>
      <c r="EQ1" s="169">
        <v>7</v>
      </c>
      <c r="ER1" s="169">
        <v>7</v>
      </c>
      <c r="ES1" s="169">
        <v>7</v>
      </c>
      <c r="ET1" s="169">
        <v>7</v>
      </c>
      <c r="EU1" s="169">
        <v>7</v>
      </c>
      <c r="EV1" s="169">
        <v>7</v>
      </c>
      <c r="EW1" s="169">
        <v>7</v>
      </c>
      <c r="EX1" s="169">
        <v>7</v>
      </c>
      <c r="EY1" s="169">
        <v>7</v>
      </c>
      <c r="EZ1" s="169">
        <v>7</v>
      </c>
      <c r="FA1" s="169">
        <v>7</v>
      </c>
      <c r="FB1" s="169">
        <v>7</v>
      </c>
      <c r="FC1" s="169">
        <v>7</v>
      </c>
      <c r="FD1" s="169">
        <v>7</v>
      </c>
      <c r="FE1" s="169">
        <v>7</v>
      </c>
      <c r="FF1" s="169">
        <v>7</v>
      </c>
      <c r="FG1" s="169">
        <v>7</v>
      </c>
      <c r="FH1" s="169">
        <v>7</v>
      </c>
      <c r="FI1" s="169">
        <v>7</v>
      </c>
      <c r="FJ1" s="169">
        <v>7</v>
      </c>
      <c r="FK1" s="169">
        <v>7</v>
      </c>
      <c r="FL1" s="169">
        <v>7</v>
      </c>
      <c r="FM1" s="169">
        <v>7</v>
      </c>
      <c r="FN1" s="169">
        <v>7</v>
      </c>
      <c r="FO1" s="169">
        <v>7</v>
      </c>
      <c r="FP1" s="169">
        <v>7</v>
      </c>
      <c r="FQ1" s="169">
        <v>7</v>
      </c>
      <c r="FR1" s="169">
        <v>7</v>
      </c>
      <c r="FS1" s="169">
        <v>7</v>
      </c>
      <c r="FT1" s="169">
        <v>7</v>
      </c>
      <c r="FU1" s="169">
        <v>7</v>
      </c>
      <c r="FV1" s="169">
        <v>7</v>
      </c>
      <c r="FW1" s="169">
        <v>7</v>
      </c>
      <c r="FX1" s="169">
        <v>7</v>
      </c>
      <c r="FY1" s="169">
        <v>7</v>
      </c>
      <c r="FZ1" s="169">
        <v>7</v>
      </c>
      <c r="GA1" s="169">
        <v>7</v>
      </c>
      <c r="GB1" s="169">
        <v>7</v>
      </c>
      <c r="GC1" s="169">
        <v>7</v>
      </c>
      <c r="GD1" s="169">
        <v>7</v>
      </c>
      <c r="GE1" s="169">
        <v>7</v>
      </c>
      <c r="GF1" s="169">
        <v>7</v>
      </c>
      <c r="GG1" s="169">
        <v>7</v>
      </c>
      <c r="GH1" s="169">
        <v>7</v>
      </c>
      <c r="GI1" s="169">
        <v>7</v>
      </c>
      <c r="GJ1" s="169">
        <v>7</v>
      </c>
      <c r="GK1" s="169">
        <v>7</v>
      </c>
      <c r="GL1" s="169">
        <v>7</v>
      </c>
      <c r="GM1" s="169">
        <v>7</v>
      </c>
      <c r="GN1" s="169">
        <v>7</v>
      </c>
      <c r="GO1" s="169">
        <v>7</v>
      </c>
      <c r="GP1" s="169">
        <v>7</v>
      </c>
      <c r="GQ1" s="169">
        <v>7</v>
      </c>
      <c r="GR1" s="169">
        <v>7</v>
      </c>
      <c r="GS1" s="169">
        <v>7</v>
      </c>
      <c r="GT1" s="169">
        <v>7</v>
      </c>
      <c r="GU1" s="169">
        <v>7</v>
      </c>
      <c r="GV1" s="169">
        <v>7</v>
      </c>
      <c r="GW1" s="169">
        <v>7</v>
      </c>
      <c r="GX1" s="169">
        <v>7</v>
      </c>
      <c r="GY1" s="170">
        <v>8</v>
      </c>
      <c r="GZ1" s="170">
        <v>8</v>
      </c>
      <c r="HA1" s="170">
        <v>8</v>
      </c>
      <c r="HB1" s="170">
        <v>8</v>
      </c>
      <c r="HC1" s="170">
        <v>8</v>
      </c>
      <c r="HD1" s="170">
        <v>8</v>
      </c>
      <c r="HE1" s="170">
        <v>8</v>
      </c>
      <c r="HF1" s="170">
        <v>8</v>
      </c>
      <c r="HG1" s="170">
        <v>8</v>
      </c>
      <c r="HH1" s="170">
        <v>8</v>
      </c>
      <c r="HI1" s="171">
        <v>9</v>
      </c>
      <c r="HJ1" s="171">
        <v>9</v>
      </c>
      <c r="HK1" s="171">
        <v>9</v>
      </c>
      <c r="HL1" s="171">
        <v>9</v>
      </c>
      <c r="HM1" s="171">
        <v>9</v>
      </c>
      <c r="HN1" s="171">
        <v>9</v>
      </c>
      <c r="HO1" s="171">
        <v>9</v>
      </c>
      <c r="HP1" s="171">
        <v>9</v>
      </c>
      <c r="HQ1" s="171">
        <v>9</v>
      </c>
      <c r="HR1" s="171">
        <v>9</v>
      </c>
      <c r="HS1" s="37"/>
    </row>
    <row r="2" spans="1:227" s="39" customFormat="1" ht="12.75">
      <c r="A2" s="50" t="s">
        <v>4</v>
      </c>
      <c r="B2" s="53" t="s">
        <v>50</v>
      </c>
      <c r="C2" s="53" t="s">
        <v>51</v>
      </c>
      <c r="D2" s="39" t="s">
        <v>117</v>
      </c>
      <c r="E2" s="39" t="s">
        <v>117</v>
      </c>
      <c r="F2" s="39" t="s">
        <v>117</v>
      </c>
      <c r="G2" s="39" t="s">
        <v>117</v>
      </c>
      <c r="H2" s="39" t="s">
        <v>117</v>
      </c>
      <c r="I2" s="39" t="s">
        <v>117</v>
      </c>
      <c r="J2" s="39" t="s">
        <v>117</v>
      </c>
      <c r="K2" s="39" t="s">
        <v>117</v>
      </c>
      <c r="L2" s="39" t="s">
        <v>117</v>
      </c>
      <c r="M2" s="39" t="s">
        <v>117</v>
      </c>
      <c r="N2" s="39" t="s">
        <v>111</v>
      </c>
      <c r="O2" s="39" t="s">
        <v>111</v>
      </c>
      <c r="P2" s="39" t="s">
        <v>111</v>
      </c>
      <c r="Q2" s="39" t="s">
        <v>111</v>
      </c>
      <c r="R2" s="39" t="s">
        <v>111</v>
      </c>
      <c r="S2" s="39" t="s">
        <v>111</v>
      </c>
      <c r="T2" s="39" t="s">
        <v>111</v>
      </c>
      <c r="U2" s="39" t="s">
        <v>111</v>
      </c>
      <c r="V2" s="39" t="s">
        <v>111</v>
      </c>
      <c r="W2" s="39" t="s">
        <v>111</v>
      </c>
      <c r="X2" s="39" t="s">
        <v>112</v>
      </c>
      <c r="Y2" s="39" t="s">
        <v>112</v>
      </c>
      <c r="Z2" s="39" t="s">
        <v>112</v>
      </c>
      <c r="AA2" s="39" t="s">
        <v>112</v>
      </c>
      <c r="AB2" s="39" t="s">
        <v>112</v>
      </c>
      <c r="AC2" s="39" t="s">
        <v>112</v>
      </c>
      <c r="AD2" s="39" t="s">
        <v>112</v>
      </c>
      <c r="AE2" s="39" t="s">
        <v>112</v>
      </c>
      <c r="AF2" s="39" t="s">
        <v>112</v>
      </c>
      <c r="AG2" s="39" t="s">
        <v>112</v>
      </c>
      <c r="AH2" s="39" t="s">
        <v>118</v>
      </c>
      <c r="AI2" s="39" t="s">
        <v>118</v>
      </c>
      <c r="AJ2" s="39" t="s">
        <v>118</v>
      </c>
      <c r="AK2" s="39" t="s">
        <v>118</v>
      </c>
      <c r="AL2" s="39" t="s">
        <v>118</v>
      </c>
      <c r="AM2" s="39" t="s">
        <v>118</v>
      </c>
      <c r="AN2" s="39" t="s">
        <v>118</v>
      </c>
      <c r="AO2" s="39" t="s">
        <v>118</v>
      </c>
      <c r="AP2" s="39" t="s">
        <v>118</v>
      </c>
      <c r="AQ2" s="39" t="s">
        <v>118</v>
      </c>
      <c r="AR2" s="39" t="s">
        <v>113</v>
      </c>
      <c r="AS2" s="39" t="s">
        <v>113</v>
      </c>
      <c r="AT2" s="39" t="s">
        <v>113</v>
      </c>
      <c r="AU2" s="39" t="s">
        <v>113</v>
      </c>
      <c r="AV2" s="39" t="s">
        <v>113</v>
      </c>
      <c r="AW2" s="39" t="s">
        <v>113</v>
      </c>
      <c r="AX2" s="39" t="s">
        <v>113</v>
      </c>
      <c r="AY2" s="39" t="s">
        <v>113</v>
      </c>
      <c r="AZ2" s="39" t="s">
        <v>113</v>
      </c>
      <c r="BA2" s="39" t="s">
        <v>113</v>
      </c>
      <c r="BB2" s="39" t="s">
        <v>114</v>
      </c>
      <c r="BC2" s="39" t="s">
        <v>114</v>
      </c>
      <c r="BD2" s="39" t="s">
        <v>114</v>
      </c>
      <c r="BE2" s="39" t="s">
        <v>114</v>
      </c>
      <c r="BF2" s="39" t="s">
        <v>114</v>
      </c>
      <c r="BG2" s="39" t="s">
        <v>114</v>
      </c>
      <c r="BH2" s="39" t="s">
        <v>114</v>
      </c>
      <c r="BI2" s="39" t="s">
        <v>114</v>
      </c>
      <c r="BJ2" s="39" t="s">
        <v>114</v>
      </c>
      <c r="BK2" s="39" t="s">
        <v>114</v>
      </c>
      <c r="BL2" s="39" t="s">
        <v>116</v>
      </c>
      <c r="BM2" s="39" t="s">
        <v>116</v>
      </c>
      <c r="BN2" s="39" t="s">
        <v>116</v>
      </c>
      <c r="BO2" s="39" t="s">
        <v>116</v>
      </c>
      <c r="BP2" s="39" t="s">
        <v>116</v>
      </c>
      <c r="BQ2" s="39" t="s">
        <v>116</v>
      </c>
      <c r="BR2" s="39" t="s">
        <v>116</v>
      </c>
      <c r="BS2" s="39" t="s">
        <v>116</v>
      </c>
      <c r="BT2" s="39" t="s">
        <v>116</v>
      </c>
      <c r="BU2" s="39" t="s">
        <v>116</v>
      </c>
      <c r="BV2" s="39" t="s">
        <v>116</v>
      </c>
      <c r="BW2" s="39" t="s">
        <v>116</v>
      </c>
      <c r="BX2" s="39" t="s">
        <v>116</v>
      </c>
      <c r="BY2" s="39" t="s">
        <v>116</v>
      </c>
      <c r="BZ2" s="39" t="s">
        <v>116</v>
      </c>
      <c r="CA2" s="39" t="s">
        <v>116</v>
      </c>
      <c r="CB2" s="39" t="s">
        <v>116</v>
      </c>
      <c r="CC2" s="39" t="s">
        <v>116</v>
      </c>
      <c r="CD2" s="39" t="s">
        <v>116</v>
      </c>
      <c r="CE2" s="39" t="s">
        <v>116</v>
      </c>
      <c r="CF2" s="39" t="s">
        <v>116</v>
      </c>
      <c r="CG2" s="39" t="s">
        <v>116</v>
      </c>
      <c r="CH2" s="39" t="s">
        <v>116</v>
      </c>
      <c r="CI2" s="39" t="s">
        <v>116</v>
      </c>
      <c r="CJ2" s="39" t="s">
        <v>116</v>
      </c>
      <c r="CK2" s="39" t="s">
        <v>116</v>
      </c>
      <c r="CL2" s="39" t="s">
        <v>116</v>
      </c>
      <c r="CM2" s="39" t="s">
        <v>116</v>
      </c>
      <c r="CN2" s="39" t="s">
        <v>116</v>
      </c>
      <c r="CO2" s="39" t="s">
        <v>116</v>
      </c>
      <c r="CP2" s="39" t="s">
        <v>116</v>
      </c>
      <c r="CQ2" s="39" t="s">
        <v>116</v>
      </c>
      <c r="CR2" s="39" t="s">
        <v>116</v>
      </c>
      <c r="CS2" s="39" t="s">
        <v>116</v>
      </c>
      <c r="CT2" s="39" t="s">
        <v>116</v>
      </c>
      <c r="CU2" s="39" t="s">
        <v>116</v>
      </c>
      <c r="CV2" s="39" t="s">
        <v>116</v>
      </c>
      <c r="CW2" s="39" t="s">
        <v>116</v>
      </c>
      <c r="CX2" s="39" t="s">
        <v>116</v>
      </c>
      <c r="CY2" s="39" t="s">
        <v>116</v>
      </c>
      <c r="CZ2" s="39" t="s">
        <v>116</v>
      </c>
      <c r="DA2" s="39" t="s">
        <v>116</v>
      </c>
      <c r="DB2" s="39" t="s">
        <v>116</v>
      </c>
      <c r="DC2" s="39" t="s">
        <v>116</v>
      </c>
      <c r="DD2" s="39" t="s">
        <v>116</v>
      </c>
      <c r="DE2" s="39" t="s">
        <v>116</v>
      </c>
      <c r="DF2" s="39" t="s">
        <v>116</v>
      </c>
      <c r="DG2" s="39" t="s">
        <v>116</v>
      </c>
      <c r="DH2" s="39" t="s">
        <v>116</v>
      </c>
      <c r="DI2" s="39" t="s">
        <v>116</v>
      </c>
      <c r="DJ2" s="39" t="s">
        <v>116</v>
      </c>
      <c r="DK2" s="39" t="s">
        <v>116</v>
      </c>
      <c r="DL2" s="39" t="s">
        <v>116</v>
      </c>
      <c r="DM2" s="39" t="s">
        <v>116</v>
      </c>
      <c r="DN2" s="39" t="s">
        <v>116</v>
      </c>
      <c r="DO2" s="39" t="s">
        <v>116</v>
      </c>
      <c r="DP2" s="39" t="s">
        <v>116</v>
      </c>
      <c r="DQ2" s="39" t="s">
        <v>116</v>
      </c>
      <c r="DR2" s="39" t="s">
        <v>116</v>
      </c>
      <c r="DS2" s="39" t="s">
        <v>116</v>
      </c>
      <c r="DT2" s="39" t="s">
        <v>116</v>
      </c>
      <c r="DU2" s="39" t="s">
        <v>116</v>
      </c>
      <c r="DV2" s="39" t="s">
        <v>116</v>
      </c>
      <c r="DW2" s="39" t="s">
        <v>116</v>
      </c>
      <c r="DX2" s="39" t="s">
        <v>116</v>
      </c>
      <c r="DY2" s="39" t="s">
        <v>116</v>
      </c>
      <c r="DZ2" s="39" t="s">
        <v>116</v>
      </c>
      <c r="EA2" s="39" t="s">
        <v>116</v>
      </c>
      <c r="EB2" s="39" t="s">
        <v>116</v>
      </c>
      <c r="EC2" s="39" t="s">
        <v>116</v>
      </c>
      <c r="ED2" s="39" t="s">
        <v>116</v>
      </c>
      <c r="EE2" s="39" t="s">
        <v>116</v>
      </c>
      <c r="EF2" s="39" t="s">
        <v>116</v>
      </c>
      <c r="EG2" s="39" t="s">
        <v>116</v>
      </c>
      <c r="EH2" s="39" t="s">
        <v>116</v>
      </c>
      <c r="EI2" s="39" t="s">
        <v>116</v>
      </c>
      <c r="EJ2" s="39" t="s">
        <v>116</v>
      </c>
      <c r="EK2" s="39" t="s">
        <v>116</v>
      </c>
      <c r="EL2" s="39" t="s">
        <v>116</v>
      </c>
      <c r="EM2" s="39" t="s">
        <v>116</v>
      </c>
      <c r="EN2" s="39" t="s">
        <v>116</v>
      </c>
      <c r="EO2" s="39" t="s">
        <v>116</v>
      </c>
      <c r="EP2" s="39" t="s">
        <v>116</v>
      </c>
      <c r="EQ2" s="39" t="s">
        <v>116</v>
      </c>
      <c r="ER2" s="39" t="s">
        <v>116</v>
      </c>
      <c r="ES2" s="39" t="s">
        <v>116</v>
      </c>
      <c r="ET2" s="39" t="s">
        <v>116</v>
      </c>
      <c r="EU2" s="39" t="s">
        <v>116</v>
      </c>
      <c r="EV2" s="39" t="s">
        <v>116</v>
      </c>
      <c r="EW2" s="39" t="s">
        <v>116</v>
      </c>
      <c r="EX2" s="39" t="s">
        <v>116</v>
      </c>
      <c r="EY2" s="39" t="s">
        <v>116</v>
      </c>
      <c r="EZ2" s="39" t="s">
        <v>116</v>
      </c>
      <c r="FA2" s="39" t="s">
        <v>116</v>
      </c>
      <c r="FB2" s="39" t="s">
        <v>116</v>
      </c>
      <c r="FC2" s="39" t="s">
        <v>116</v>
      </c>
      <c r="FD2" s="39" t="s">
        <v>116</v>
      </c>
      <c r="FE2" s="39" t="s">
        <v>116</v>
      </c>
      <c r="FF2" s="39" t="s">
        <v>116</v>
      </c>
      <c r="FG2" s="39" t="s">
        <v>116</v>
      </c>
      <c r="FH2" s="39" t="s">
        <v>116</v>
      </c>
      <c r="FI2" s="39" t="s">
        <v>116</v>
      </c>
      <c r="FJ2" s="39" t="s">
        <v>116</v>
      </c>
      <c r="FK2" s="39" t="s">
        <v>116</v>
      </c>
      <c r="FL2" s="39" t="s">
        <v>116</v>
      </c>
      <c r="FM2" s="39" t="s">
        <v>116</v>
      </c>
      <c r="FN2" s="39" t="s">
        <v>116</v>
      </c>
      <c r="FO2" s="39" t="s">
        <v>116</v>
      </c>
      <c r="FP2" s="39" t="s">
        <v>116</v>
      </c>
      <c r="FQ2" s="39" t="s">
        <v>116</v>
      </c>
      <c r="FR2" s="39" t="s">
        <v>116</v>
      </c>
      <c r="FS2" s="39" t="s">
        <v>116</v>
      </c>
      <c r="FT2" s="39" t="s">
        <v>116</v>
      </c>
      <c r="FU2" s="39" t="s">
        <v>116</v>
      </c>
      <c r="FV2" s="39" t="s">
        <v>116</v>
      </c>
      <c r="FW2" s="39" t="s">
        <v>116</v>
      </c>
      <c r="FX2" s="39" t="s">
        <v>116</v>
      </c>
      <c r="FY2" s="39" t="s">
        <v>116</v>
      </c>
      <c r="FZ2" s="39" t="s">
        <v>116</v>
      </c>
      <c r="GA2" s="39" t="s">
        <v>116</v>
      </c>
      <c r="GB2" s="39" t="s">
        <v>116</v>
      </c>
      <c r="GC2" s="39" t="s">
        <v>116</v>
      </c>
      <c r="GD2" s="39" t="s">
        <v>116</v>
      </c>
      <c r="GE2" s="39" t="s">
        <v>116</v>
      </c>
      <c r="GF2" s="39" t="s">
        <v>116</v>
      </c>
      <c r="GG2" s="39" t="s">
        <v>116</v>
      </c>
      <c r="GH2" s="39" t="s">
        <v>116</v>
      </c>
      <c r="GI2" s="39" t="s">
        <v>116</v>
      </c>
      <c r="GJ2" s="39" t="s">
        <v>116</v>
      </c>
      <c r="GK2" s="39" t="s">
        <v>116</v>
      </c>
      <c r="GL2" s="39" t="s">
        <v>116</v>
      </c>
      <c r="GM2" s="39" t="s">
        <v>116</v>
      </c>
      <c r="GN2" s="39" t="s">
        <v>116</v>
      </c>
      <c r="GO2" s="39" t="s">
        <v>116</v>
      </c>
      <c r="GP2" s="39" t="s">
        <v>116</v>
      </c>
      <c r="GQ2" s="39" t="s">
        <v>116</v>
      </c>
      <c r="GR2" s="39" t="s">
        <v>116</v>
      </c>
      <c r="GS2" s="39" t="s">
        <v>116</v>
      </c>
      <c r="GT2" s="39" t="s">
        <v>116</v>
      </c>
      <c r="GU2" s="39" t="s">
        <v>116</v>
      </c>
      <c r="GV2" s="39" t="s">
        <v>116</v>
      </c>
      <c r="GW2" s="39" t="s">
        <v>116</v>
      </c>
      <c r="GX2" s="39" t="s">
        <v>116</v>
      </c>
      <c r="GY2" s="39" t="s">
        <v>20</v>
      </c>
      <c r="GZ2" s="39" t="s">
        <v>20</v>
      </c>
      <c r="HA2" s="39" t="s">
        <v>20</v>
      </c>
      <c r="HB2" s="39" t="s">
        <v>20</v>
      </c>
      <c r="HC2" s="39" t="s">
        <v>20</v>
      </c>
      <c r="HD2" s="39" t="s">
        <v>20</v>
      </c>
      <c r="HE2" s="39" t="s">
        <v>20</v>
      </c>
      <c r="HF2" s="39" t="s">
        <v>20</v>
      </c>
      <c r="HG2" s="39" t="s">
        <v>20</v>
      </c>
      <c r="HH2" s="39" t="s">
        <v>20</v>
      </c>
      <c r="HI2" s="39" t="s">
        <v>115</v>
      </c>
      <c r="HJ2" s="39" t="s">
        <v>115</v>
      </c>
      <c r="HK2" s="39" t="s">
        <v>115</v>
      </c>
      <c r="HL2" s="39" t="s">
        <v>115</v>
      </c>
      <c r="HM2" s="39" t="s">
        <v>115</v>
      </c>
      <c r="HN2" s="39" t="s">
        <v>115</v>
      </c>
      <c r="HO2" s="39" t="s">
        <v>115</v>
      </c>
      <c r="HP2" s="39" t="s">
        <v>115</v>
      </c>
      <c r="HQ2" s="39" t="s">
        <v>115</v>
      </c>
      <c r="HR2" s="39" t="s">
        <v>115</v>
      </c>
      <c r="HS2" s="39" t="s">
        <v>48</v>
      </c>
    </row>
    <row r="3" spans="1:226" s="39" customFormat="1" ht="12.75">
      <c r="A3" s="50" t="s">
        <v>75</v>
      </c>
      <c r="B3" s="53"/>
      <c r="C3" s="53"/>
      <c r="D3" s="39">
        <v>1E-05</v>
      </c>
      <c r="E3" s="39">
        <v>1E-05</v>
      </c>
      <c r="F3" s="39">
        <v>1E-05</v>
      </c>
      <c r="G3" s="39">
        <v>1E-05</v>
      </c>
      <c r="H3" s="39">
        <v>1E-05</v>
      </c>
      <c r="I3" s="39">
        <v>1E-05</v>
      </c>
      <c r="J3" s="39">
        <v>1E-05</v>
      </c>
      <c r="K3" s="39">
        <v>1E-05</v>
      </c>
      <c r="L3" s="39">
        <v>1E-05</v>
      </c>
      <c r="M3" s="39">
        <v>1E-05</v>
      </c>
      <c r="N3" s="39">
        <v>0.00035999999999999997</v>
      </c>
      <c r="O3" s="39">
        <v>0.00035999999999999997</v>
      </c>
      <c r="P3" s="39">
        <v>0.00035999999999999997</v>
      </c>
      <c r="Q3" s="39">
        <v>0.00035999999999999997</v>
      </c>
      <c r="R3" s="39">
        <v>0.00035999999999999997</v>
      </c>
      <c r="S3" s="39">
        <v>0.00035999999999999997</v>
      </c>
      <c r="T3" s="39">
        <v>0.00035999999999999997</v>
      </c>
      <c r="U3" s="39">
        <v>0.00035999999999999997</v>
      </c>
      <c r="V3" s="39">
        <v>0.00035999999999999997</v>
      </c>
      <c r="W3" s="39">
        <v>0.00035999999999999997</v>
      </c>
      <c r="X3" s="39">
        <v>0.00184</v>
      </c>
      <c r="Y3" s="39">
        <v>0.00184</v>
      </c>
      <c r="Z3" s="39">
        <v>0.00184</v>
      </c>
      <c r="AA3" s="39">
        <v>0.00184</v>
      </c>
      <c r="AB3" s="39">
        <v>0.00184</v>
      </c>
      <c r="AC3" s="39">
        <v>0.00184</v>
      </c>
      <c r="AD3" s="39">
        <v>0.00184</v>
      </c>
      <c r="AE3" s="39">
        <v>0.00184</v>
      </c>
      <c r="AF3" s="39">
        <v>0.00184</v>
      </c>
      <c r="AG3" s="39">
        <v>0.00184</v>
      </c>
      <c r="AH3" s="39">
        <v>2E-05</v>
      </c>
      <c r="AI3" s="39">
        <v>2E-05</v>
      </c>
      <c r="AJ3" s="39">
        <v>2E-05</v>
      </c>
      <c r="AK3" s="39">
        <v>2E-05</v>
      </c>
      <c r="AL3" s="39">
        <v>2E-05</v>
      </c>
      <c r="AM3" s="39">
        <v>2E-05</v>
      </c>
      <c r="AN3" s="39">
        <v>2E-05</v>
      </c>
      <c r="AO3" s="39">
        <v>2E-05</v>
      </c>
      <c r="AP3" s="39">
        <v>2E-05</v>
      </c>
      <c r="AQ3" s="39">
        <v>2E-05</v>
      </c>
      <c r="AR3" s="39">
        <v>0.01</v>
      </c>
      <c r="AS3" s="39">
        <v>0.01</v>
      </c>
      <c r="AT3" s="39">
        <v>0.01</v>
      </c>
      <c r="AU3" s="39">
        <v>0.01</v>
      </c>
      <c r="AV3" s="39">
        <v>0.01</v>
      </c>
      <c r="AW3" s="39">
        <v>0.01</v>
      </c>
      <c r="AX3" s="39">
        <v>0.01</v>
      </c>
      <c r="AY3" s="39">
        <v>0.01</v>
      </c>
      <c r="AZ3" s="39">
        <v>0.01</v>
      </c>
      <c r="BA3" s="39">
        <v>0.01</v>
      </c>
      <c r="BB3" s="39">
        <v>0.012</v>
      </c>
      <c r="BC3" s="39">
        <v>0.012</v>
      </c>
      <c r="BD3" s="39">
        <v>0.012</v>
      </c>
      <c r="BE3" s="39">
        <v>0.012</v>
      </c>
      <c r="BF3" s="39">
        <v>0.012</v>
      </c>
      <c r="BG3" s="39">
        <v>0.012</v>
      </c>
      <c r="BH3" s="39">
        <v>0.012</v>
      </c>
      <c r="BI3" s="39">
        <v>0.012</v>
      </c>
      <c r="BJ3" s="39">
        <v>0.012</v>
      </c>
      <c r="BK3" s="39">
        <v>0.012</v>
      </c>
      <c r="BL3" s="39">
        <v>2.7972027972027973E-05</v>
      </c>
      <c r="BM3" s="39">
        <v>2.7972027972027973E-05</v>
      </c>
      <c r="BN3" s="39">
        <v>2.7972027972027973E-05</v>
      </c>
      <c r="BO3" s="39">
        <v>2.7972027972027973E-05</v>
      </c>
      <c r="BP3" s="39">
        <v>2.7972027972027973E-05</v>
      </c>
      <c r="BQ3" s="39">
        <v>2.7972027972027973E-05</v>
      </c>
      <c r="BR3" s="39">
        <v>2.7972027972027973E-05</v>
      </c>
      <c r="BS3" s="39">
        <v>2.7972027972027973E-05</v>
      </c>
      <c r="BT3" s="39">
        <v>2.7972027972027973E-05</v>
      </c>
      <c r="BU3" s="39">
        <v>2.7972027972027973E-05</v>
      </c>
      <c r="BV3" s="39">
        <v>2.7972027972027973E-05</v>
      </c>
      <c r="BW3" s="39">
        <v>2.7972027972027973E-05</v>
      </c>
      <c r="BX3" s="39">
        <v>2.7972027972027973E-05</v>
      </c>
      <c r="BY3" s="39">
        <v>2.7972027972027973E-05</v>
      </c>
      <c r="BZ3" s="39">
        <v>2.7972027972027973E-05</v>
      </c>
      <c r="CA3" s="39">
        <v>2.7972027972027973E-05</v>
      </c>
      <c r="CB3" s="39">
        <v>2.7972027972027973E-05</v>
      </c>
      <c r="CC3" s="39">
        <v>2.7972027972027973E-05</v>
      </c>
      <c r="CD3" s="39">
        <v>2.7972027972027973E-05</v>
      </c>
      <c r="CE3" s="39">
        <v>2.7972027972027973E-05</v>
      </c>
      <c r="CF3" s="39">
        <v>2.7972027972027973E-05</v>
      </c>
      <c r="CG3" s="39">
        <v>2.7972027972027973E-05</v>
      </c>
      <c r="CH3" s="39">
        <v>2.7972027972027973E-05</v>
      </c>
      <c r="CI3" s="39">
        <v>2.7972027972027973E-05</v>
      </c>
      <c r="CJ3" s="39">
        <v>2.7972027972027973E-05</v>
      </c>
      <c r="CK3" s="39">
        <v>2.7972027972027973E-05</v>
      </c>
      <c r="CL3" s="39">
        <v>2.7972027972027973E-05</v>
      </c>
      <c r="CM3" s="39">
        <v>2.7972027972027973E-05</v>
      </c>
      <c r="CN3" s="39">
        <v>2.7972027972027973E-05</v>
      </c>
      <c r="CO3" s="39">
        <v>2.7972027972027973E-05</v>
      </c>
      <c r="CP3" s="39">
        <v>2.7972027972027973E-05</v>
      </c>
      <c r="CQ3" s="39">
        <v>2.7972027972027973E-05</v>
      </c>
      <c r="CR3" s="39">
        <v>2.7972027972027973E-05</v>
      </c>
      <c r="CS3" s="39">
        <v>2.7972027972027973E-05</v>
      </c>
      <c r="CT3" s="39">
        <v>2.7972027972027973E-05</v>
      </c>
      <c r="CU3" s="39">
        <v>2.7972027972027973E-05</v>
      </c>
      <c r="CV3" s="39">
        <v>2.7972027972027973E-05</v>
      </c>
      <c r="CW3" s="39">
        <v>2.7972027972027973E-05</v>
      </c>
      <c r="CX3" s="39">
        <v>2.7972027972027973E-05</v>
      </c>
      <c r="CY3" s="39">
        <v>2.7972027972027973E-05</v>
      </c>
      <c r="CZ3" s="39">
        <v>2.7972027972027973E-05</v>
      </c>
      <c r="DA3" s="39">
        <v>2.7972027972027973E-05</v>
      </c>
      <c r="DB3" s="39">
        <v>2.7972027972027973E-05</v>
      </c>
      <c r="DC3" s="39">
        <v>2.7972027972027973E-05</v>
      </c>
      <c r="DD3" s="39">
        <v>2.7972027972027973E-05</v>
      </c>
      <c r="DE3" s="39">
        <v>2.7972027972027973E-05</v>
      </c>
      <c r="DF3" s="39">
        <v>2.7972027972027973E-05</v>
      </c>
      <c r="DG3" s="39">
        <v>2.7972027972027973E-05</v>
      </c>
      <c r="DH3" s="39">
        <v>2.7972027972027973E-05</v>
      </c>
      <c r="DI3" s="39">
        <v>2.7972027972027973E-05</v>
      </c>
      <c r="DJ3" s="39">
        <v>2.7972027972027973E-05</v>
      </c>
      <c r="DK3" s="39">
        <v>2.7972027972027973E-05</v>
      </c>
      <c r="DL3" s="39">
        <v>2.7972027972027973E-05</v>
      </c>
      <c r="DM3" s="39">
        <v>2.7972027972027973E-05</v>
      </c>
      <c r="DN3" s="39">
        <v>2.7972027972027973E-05</v>
      </c>
      <c r="DO3" s="39">
        <v>2.7972027972027973E-05</v>
      </c>
      <c r="DP3" s="39">
        <v>2.7972027972027973E-05</v>
      </c>
      <c r="DQ3" s="39">
        <v>2.7972027972027973E-05</v>
      </c>
      <c r="DR3" s="39">
        <v>2.7972027972027973E-05</v>
      </c>
      <c r="DS3" s="39">
        <v>2.7972027972027973E-05</v>
      </c>
      <c r="DT3" s="39">
        <v>2.7972027972027973E-05</v>
      </c>
      <c r="DU3" s="39">
        <v>2.7972027972027973E-05</v>
      </c>
      <c r="DV3" s="39">
        <v>2.7972027972027973E-05</v>
      </c>
      <c r="DW3" s="39">
        <v>2.7972027972027973E-05</v>
      </c>
      <c r="DX3" s="39">
        <v>2.7972027972027973E-05</v>
      </c>
      <c r="DY3" s="39">
        <v>2.7972027972027973E-05</v>
      </c>
      <c r="DZ3" s="39">
        <v>2.7972027972027973E-05</v>
      </c>
      <c r="EA3" s="39">
        <v>2.7972027972027973E-05</v>
      </c>
      <c r="EB3" s="39">
        <v>2.7972027972027973E-05</v>
      </c>
      <c r="EC3" s="39">
        <v>2.7972027972027973E-05</v>
      </c>
      <c r="ED3" s="39">
        <v>2.7972027972027973E-05</v>
      </c>
      <c r="EE3" s="39">
        <v>2.7972027972027973E-05</v>
      </c>
      <c r="EF3" s="39">
        <v>2.7972027972027973E-05</v>
      </c>
      <c r="EG3" s="39">
        <v>2.7972027972027973E-05</v>
      </c>
      <c r="EH3" s="39">
        <v>2.7972027972027973E-05</v>
      </c>
      <c r="EI3" s="39">
        <v>2.7972027972027973E-05</v>
      </c>
      <c r="EJ3" s="39">
        <v>2.7972027972027973E-05</v>
      </c>
      <c r="EK3" s="39">
        <v>2.7972027972027973E-05</v>
      </c>
      <c r="EL3" s="39">
        <v>2.7972027972027973E-05</v>
      </c>
      <c r="EM3" s="39">
        <v>2.7972027972027973E-05</v>
      </c>
      <c r="EN3" s="39">
        <v>2.7972027972027973E-05</v>
      </c>
      <c r="EO3" s="39">
        <v>2.7972027972027973E-05</v>
      </c>
      <c r="EP3" s="39">
        <v>2.7972027972027973E-05</v>
      </c>
      <c r="EQ3" s="39">
        <v>2.7972027972027973E-05</v>
      </c>
      <c r="ER3" s="39">
        <v>2.7972027972027973E-05</v>
      </c>
      <c r="ES3" s="39">
        <v>2.7972027972027973E-05</v>
      </c>
      <c r="ET3" s="39">
        <v>2.7972027972027973E-05</v>
      </c>
      <c r="EU3" s="39">
        <v>2.7972027972027973E-05</v>
      </c>
      <c r="EV3" s="39">
        <v>2.7972027972027973E-05</v>
      </c>
      <c r="EW3" s="39">
        <v>2.7972027972027973E-05</v>
      </c>
      <c r="EX3" s="39">
        <v>2.7972027972027973E-05</v>
      </c>
      <c r="EY3" s="39">
        <v>2.7972027972027973E-05</v>
      </c>
      <c r="EZ3" s="39">
        <v>2.7972027972027973E-05</v>
      </c>
      <c r="FA3" s="39">
        <v>2.7972027972027973E-05</v>
      </c>
      <c r="FB3" s="39">
        <v>2.7972027972027973E-05</v>
      </c>
      <c r="FC3" s="39">
        <v>2.7972027972027973E-05</v>
      </c>
      <c r="FD3" s="39">
        <v>2.7972027972027973E-05</v>
      </c>
      <c r="FE3" s="39">
        <v>2.7972027972027973E-05</v>
      </c>
      <c r="FF3" s="39">
        <v>2.7972027972027973E-05</v>
      </c>
      <c r="FG3" s="39">
        <v>2.7972027972027973E-05</v>
      </c>
      <c r="FH3" s="39">
        <v>2.7972027972027973E-05</v>
      </c>
      <c r="FI3" s="39">
        <v>2.7972027972027973E-05</v>
      </c>
      <c r="FJ3" s="39">
        <v>2.7972027972027973E-05</v>
      </c>
      <c r="FK3" s="39">
        <v>2.7972027972027973E-05</v>
      </c>
      <c r="FL3" s="39">
        <v>2.7972027972027973E-05</v>
      </c>
      <c r="FM3" s="39">
        <v>2.7972027972027973E-05</v>
      </c>
      <c r="FN3" s="39">
        <v>2.7972027972027973E-05</v>
      </c>
      <c r="FO3" s="39">
        <v>2.7972027972027973E-05</v>
      </c>
      <c r="FP3" s="39">
        <v>2.7972027972027973E-05</v>
      </c>
      <c r="FQ3" s="39">
        <v>2.7972027972027973E-05</v>
      </c>
      <c r="FR3" s="39">
        <v>2.7972027972027973E-05</v>
      </c>
      <c r="FS3" s="39">
        <v>2.7972027972027973E-05</v>
      </c>
      <c r="FT3" s="39">
        <v>2.7972027972027973E-05</v>
      </c>
      <c r="FU3" s="39">
        <v>2.7972027972027973E-05</v>
      </c>
      <c r="FV3" s="39">
        <v>2.7972027972027973E-05</v>
      </c>
      <c r="FW3" s="39">
        <v>2.7972027972027973E-05</v>
      </c>
      <c r="FX3" s="39">
        <v>2.7972027972027973E-05</v>
      </c>
      <c r="FY3" s="39">
        <v>2.7972027972027973E-05</v>
      </c>
      <c r="FZ3" s="39">
        <v>2.7972027972027973E-05</v>
      </c>
      <c r="GA3" s="39">
        <v>2.7972027972027973E-05</v>
      </c>
      <c r="GB3" s="39">
        <v>2.7972027972027973E-05</v>
      </c>
      <c r="GC3" s="39">
        <v>2.7972027972027973E-05</v>
      </c>
      <c r="GD3" s="39">
        <v>2.7972027972027973E-05</v>
      </c>
      <c r="GE3" s="39">
        <v>2.7972027972027973E-05</v>
      </c>
      <c r="GF3" s="39">
        <v>2.7972027972027973E-05</v>
      </c>
      <c r="GG3" s="39">
        <v>2.7972027972027973E-05</v>
      </c>
      <c r="GH3" s="39">
        <v>2.7972027972027973E-05</v>
      </c>
      <c r="GI3" s="39">
        <v>2.7972027972027973E-05</v>
      </c>
      <c r="GJ3" s="39">
        <v>2.7972027972027973E-05</v>
      </c>
      <c r="GK3" s="39">
        <v>2.7972027972027973E-05</v>
      </c>
      <c r="GL3" s="39">
        <v>2.7972027972027973E-05</v>
      </c>
      <c r="GM3" s="39">
        <v>2.7972027972027973E-05</v>
      </c>
      <c r="GN3" s="39">
        <v>2.7972027972027973E-05</v>
      </c>
      <c r="GO3" s="39">
        <v>2.7972027972027973E-05</v>
      </c>
      <c r="GP3" s="39">
        <v>2.7972027972027973E-05</v>
      </c>
      <c r="GQ3" s="39">
        <v>2.7972027972027973E-05</v>
      </c>
      <c r="GR3" s="39">
        <v>2.7972027972027973E-05</v>
      </c>
      <c r="GS3" s="39">
        <v>2.7972027972027973E-05</v>
      </c>
      <c r="GT3" s="39">
        <v>2.7972027972027973E-05</v>
      </c>
      <c r="GU3" s="39">
        <v>2.7972027972027973E-05</v>
      </c>
      <c r="GV3" s="39">
        <v>2.7972027972027973E-05</v>
      </c>
      <c r="GW3" s="39">
        <v>2.7972027972027973E-05</v>
      </c>
      <c r="GX3" s="39">
        <v>2.7972027972027973E-05</v>
      </c>
      <c r="GY3" s="39">
        <v>0.03</v>
      </c>
      <c r="GZ3" s="39">
        <v>0.03</v>
      </c>
      <c r="HA3" s="39">
        <v>0.03</v>
      </c>
      <c r="HB3" s="39">
        <v>0.03</v>
      </c>
      <c r="HC3" s="39">
        <v>0.03</v>
      </c>
      <c r="HD3" s="39">
        <v>0.03</v>
      </c>
      <c r="HE3" s="39">
        <v>0.03</v>
      </c>
      <c r="HF3" s="39">
        <v>0.03</v>
      </c>
      <c r="HG3" s="39">
        <v>0.03</v>
      </c>
      <c r="HH3" s="39">
        <v>0.03</v>
      </c>
      <c r="HI3" s="39">
        <v>0.022</v>
      </c>
      <c r="HJ3" s="39">
        <v>0.022</v>
      </c>
      <c r="HK3" s="39">
        <v>0.022</v>
      </c>
      <c r="HL3" s="39">
        <v>0.022</v>
      </c>
      <c r="HM3" s="39">
        <v>0.022</v>
      </c>
      <c r="HN3" s="39">
        <v>0.022</v>
      </c>
      <c r="HO3" s="39">
        <v>0.022</v>
      </c>
      <c r="HP3" s="39">
        <v>0.022</v>
      </c>
      <c r="HQ3" s="39">
        <v>0.022</v>
      </c>
      <c r="HR3" s="39">
        <v>0.022</v>
      </c>
    </row>
    <row r="4" spans="1:256" s="38" customFormat="1" ht="25.5">
      <c r="A4" s="76" t="s">
        <v>53</v>
      </c>
      <c r="B4" s="77">
        <v>-0.01</v>
      </c>
      <c r="C4" s="77">
        <v>0</v>
      </c>
      <c r="D4" s="38">
        <v>1E-05</v>
      </c>
      <c r="E4" s="38">
        <v>2E-05</v>
      </c>
      <c r="F4" s="38">
        <v>3E-05</v>
      </c>
      <c r="G4" s="38">
        <v>4E-05</v>
      </c>
      <c r="H4" s="38">
        <v>5E-05</v>
      </c>
      <c r="I4" s="38">
        <v>6E-05</v>
      </c>
      <c r="J4" s="38">
        <v>7.000000000000001E-05</v>
      </c>
      <c r="K4" s="38">
        <v>8E-05</v>
      </c>
      <c r="L4" s="38">
        <v>9E-05</v>
      </c>
      <c r="M4" s="38">
        <v>0.0001</v>
      </c>
      <c r="N4" s="38">
        <v>0.00046</v>
      </c>
      <c r="O4" s="38">
        <v>0.00082</v>
      </c>
      <c r="P4" s="38">
        <v>0.00118</v>
      </c>
      <c r="Q4" s="38">
        <v>0.0015400000000000001</v>
      </c>
      <c r="R4" s="38">
        <v>0.0019000000000000002</v>
      </c>
      <c r="S4" s="38">
        <v>0.0022600000000000003</v>
      </c>
      <c r="T4" s="38">
        <v>0.0026200000000000004</v>
      </c>
      <c r="U4" s="38">
        <v>0.0029800000000000004</v>
      </c>
      <c r="V4" s="38">
        <v>0.0033400000000000005</v>
      </c>
      <c r="W4" s="38">
        <v>0.0037000000000000006</v>
      </c>
      <c r="X4" s="38">
        <v>0.005540000000000001</v>
      </c>
      <c r="Y4" s="38">
        <v>0.00738</v>
      </c>
      <c r="Z4" s="38">
        <v>0.00922</v>
      </c>
      <c r="AA4" s="38">
        <v>0.01106</v>
      </c>
      <c r="AB4" s="38">
        <v>0.0129</v>
      </c>
      <c r="AC4" s="38">
        <v>0.01474</v>
      </c>
      <c r="AD4" s="38">
        <v>0.01658</v>
      </c>
      <c r="AE4" s="38">
        <v>0.018420000000000002</v>
      </c>
      <c r="AF4" s="38">
        <v>0.020260000000000004</v>
      </c>
      <c r="AG4" s="38">
        <v>0.022100000000000005</v>
      </c>
      <c r="AH4" s="38">
        <v>0.022120000000000004</v>
      </c>
      <c r="AI4" s="38">
        <v>0.022140000000000003</v>
      </c>
      <c r="AJ4" s="38">
        <v>0.022160000000000003</v>
      </c>
      <c r="AK4" s="38">
        <v>0.022180000000000002</v>
      </c>
      <c r="AL4" s="38">
        <v>0.0222</v>
      </c>
      <c r="AM4" s="38">
        <v>0.02222</v>
      </c>
      <c r="AN4" s="38">
        <v>0.02224</v>
      </c>
      <c r="AO4" s="38">
        <v>0.02226</v>
      </c>
      <c r="AP4" s="38">
        <v>0.022279999999999998</v>
      </c>
      <c r="AQ4" s="38">
        <v>0.022299999999999997</v>
      </c>
      <c r="AR4" s="38">
        <v>0.032299999999999995</v>
      </c>
      <c r="AS4" s="38">
        <v>0.0423</v>
      </c>
      <c r="AT4" s="38">
        <v>0.0523</v>
      </c>
      <c r="AU4" s="38">
        <v>0.0623</v>
      </c>
      <c r="AV4" s="38">
        <v>0.0723</v>
      </c>
      <c r="AW4" s="38">
        <v>0.0823</v>
      </c>
      <c r="AX4" s="38">
        <v>0.0923</v>
      </c>
      <c r="AY4" s="38">
        <v>0.10229999999999999</v>
      </c>
      <c r="AZ4" s="38">
        <v>0.11229999999999998</v>
      </c>
      <c r="BA4" s="38">
        <v>0.12229999999999998</v>
      </c>
      <c r="BB4" s="38">
        <v>0.13429999999999997</v>
      </c>
      <c r="BC4" s="38">
        <v>0.14629999999999999</v>
      </c>
      <c r="BD4" s="38">
        <v>0.1583</v>
      </c>
      <c r="BE4" s="38">
        <v>0.1703</v>
      </c>
      <c r="BF4" s="38">
        <v>0.18230000000000002</v>
      </c>
      <c r="BG4" s="38">
        <v>0.19430000000000003</v>
      </c>
      <c r="BH4" s="38">
        <v>0.20630000000000004</v>
      </c>
      <c r="BI4" s="38">
        <v>0.21830000000000005</v>
      </c>
      <c r="BJ4" s="38">
        <v>0.23030000000000006</v>
      </c>
      <c r="BK4" s="38">
        <v>0.24230000000000007</v>
      </c>
      <c r="BL4" s="38">
        <v>0.2423279720279721</v>
      </c>
      <c r="BM4" s="38">
        <v>0.24235594405594413</v>
      </c>
      <c r="BN4" s="38">
        <v>0.24238391608391616</v>
      </c>
      <c r="BO4" s="38">
        <v>0.24241188811188819</v>
      </c>
      <c r="BP4" s="38">
        <v>0.2424398601398602</v>
      </c>
      <c r="BQ4" s="38">
        <v>0.24246783216783224</v>
      </c>
      <c r="BR4" s="38">
        <v>0.24249580419580427</v>
      </c>
      <c r="BS4" s="38">
        <v>0.2425237762237763</v>
      </c>
      <c r="BT4" s="38">
        <v>0.24255174825174833</v>
      </c>
      <c r="BU4" s="38">
        <v>0.24257972027972036</v>
      </c>
      <c r="BV4" s="38">
        <v>0.24260769230769239</v>
      </c>
      <c r="BW4" s="38">
        <v>0.2426356643356644</v>
      </c>
      <c r="BX4" s="38">
        <v>0.24266363636363644</v>
      </c>
      <c r="BY4" s="38">
        <v>0.24269160839160847</v>
      </c>
      <c r="BZ4" s="38">
        <v>0.2427195804195805</v>
      </c>
      <c r="CA4" s="38">
        <v>0.24274755244755253</v>
      </c>
      <c r="CB4" s="38">
        <v>0.24277552447552456</v>
      </c>
      <c r="CC4" s="38">
        <v>0.24280349650349659</v>
      </c>
      <c r="CD4" s="38">
        <v>0.24283146853146861</v>
      </c>
      <c r="CE4" s="38">
        <v>0.24285944055944064</v>
      </c>
      <c r="CF4" s="38">
        <v>0.24288741258741267</v>
      </c>
      <c r="CG4" s="38">
        <v>0.2429153846153847</v>
      </c>
      <c r="CH4" s="38">
        <v>0.24294335664335673</v>
      </c>
      <c r="CI4" s="38">
        <v>0.24297132867132876</v>
      </c>
      <c r="CJ4" s="38">
        <v>0.24299930069930079</v>
      </c>
      <c r="CK4" s="38">
        <v>0.24302727272727281</v>
      </c>
      <c r="CL4" s="38">
        <v>0.24305524475524484</v>
      </c>
      <c r="CM4" s="38">
        <v>0.24308321678321687</v>
      </c>
      <c r="CN4" s="38">
        <v>0.2431111888111889</v>
      </c>
      <c r="CO4" s="38">
        <v>0.24313916083916093</v>
      </c>
      <c r="CP4" s="38">
        <v>0.24316713286713296</v>
      </c>
      <c r="CQ4" s="38">
        <v>0.24319510489510499</v>
      </c>
      <c r="CR4" s="38">
        <v>0.24322307692307701</v>
      </c>
      <c r="CS4" s="38">
        <v>0.24325104895104904</v>
      </c>
      <c r="CT4" s="38">
        <v>0.24327902097902107</v>
      </c>
      <c r="CU4" s="38">
        <v>0.2433069930069931</v>
      </c>
      <c r="CV4" s="38">
        <v>0.24333496503496513</v>
      </c>
      <c r="CW4" s="38">
        <v>0.24336293706293716</v>
      </c>
      <c r="CX4" s="38">
        <v>0.24339090909090919</v>
      </c>
      <c r="CY4" s="38">
        <v>0.24341888111888121</v>
      </c>
      <c r="CZ4" s="38">
        <v>0.24344685314685324</v>
      </c>
      <c r="DA4" s="38">
        <v>0.24347482517482527</v>
      </c>
      <c r="DB4" s="38">
        <v>0.2435027972027973</v>
      </c>
      <c r="DC4" s="38">
        <v>0.24353076923076933</v>
      </c>
      <c r="DD4" s="38">
        <v>0.24355874125874136</v>
      </c>
      <c r="DE4" s="38">
        <v>0.24358671328671339</v>
      </c>
      <c r="DF4" s="38">
        <v>0.24361468531468541</v>
      </c>
      <c r="DG4" s="38">
        <v>0.24364265734265744</v>
      </c>
      <c r="DH4" s="38">
        <v>0.24367062937062947</v>
      </c>
      <c r="DI4" s="38">
        <v>0.2436986013986015</v>
      </c>
      <c r="DJ4" s="38">
        <v>0.24372657342657353</v>
      </c>
      <c r="DK4" s="38">
        <v>0.24375454545454556</v>
      </c>
      <c r="DL4" s="38">
        <v>0.24378251748251759</v>
      </c>
      <c r="DM4" s="38">
        <v>0.24381048951048961</v>
      </c>
      <c r="DN4" s="38">
        <v>0.24383846153846164</v>
      </c>
      <c r="DO4" s="38">
        <v>0.24386643356643367</v>
      </c>
      <c r="DP4" s="38">
        <v>0.2438944055944057</v>
      </c>
      <c r="DQ4" s="38">
        <v>0.24392237762237773</v>
      </c>
      <c r="DR4" s="38">
        <v>0.24395034965034976</v>
      </c>
      <c r="DS4" s="38">
        <v>0.24397832167832179</v>
      </c>
      <c r="DT4" s="38">
        <v>0.24400629370629381</v>
      </c>
      <c r="DU4" s="38">
        <v>0.24403426573426584</v>
      </c>
      <c r="DV4" s="38">
        <v>0.24406223776223787</v>
      </c>
      <c r="DW4" s="38">
        <v>0.2440902097902099</v>
      </c>
      <c r="DX4" s="38">
        <v>0.24411818181818193</v>
      </c>
      <c r="DY4" s="38">
        <v>0.24414615384615396</v>
      </c>
      <c r="DZ4" s="38">
        <v>0.24417412587412599</v>
      </c>
      <c r="EA4" s="38">
        <v>0.24420209790209801</v>
      </c>
      <c r="EB4" s="38">
        <v>0.24423006993007004</v>
      </c>
      <c r="EC4" s="38">
        <v>0.24425804195804207</v>
      </c>
      <c r="ED4" s="38">
        <v>0.2442860139860141</v>
      </c>
      <c r="EE4" s="38">
        <v>0.24431398601398613</v>
      </c>
      <c r="EF4" s="38">
        <v>0.24434195804195816</v>
      </c>
      <c r="EG4" s="38">
        <v>0.24436993006993019</v>
      </c>
      <c r="EH4" s="38">
        <v>0.24439790209790221</v>
      </c>
      <c r="EI4" s="38">
        <v>0.24442587412587424</v>
      </c>
      <c r="EJ4" s="38">
        <v>0.24445384615384627</v>
      </c>
      <c r="EK4" s="38">
        <v>0.2444818181818183</v>
      </c>
      <c r="EL4" s="38">
        <v>0.24450979020979033</v>
      </c>
      <c r="EM4" s="38">
        <v>0.24453776223776236</v>
      </c>
      <c r="EN4" s="38">
        <v>0.24456573426573439</v>
      </c>
      <c r="EO4" s="38">
        <v>0.24459370629370641</v>
      </c>
      <c r="EP4" s="38">
        <v>0.24462167832167844</v>
      </c>
      <c r="EQ4" s="38">
        <v>0.24464965034965047</v>
      </c>
      <c r="ER4" s="38">
        <v>0.2446776223776225</v>
      </c>
      <c r="ES4" s="38">
        <v>0.24470559440559453</v>
      </c>
      <c r="ET4" s="38">
        <v>0.24473356643356656</v>
      </c>
      <c r="EU4" s="38">
        <v>0.24476153846153859</v>
      </c>
      <c r="EV4" s="38">
        <v>0.24478951048951061</v>
      </c>
      <c r="EW4" s="38">
        <v>0.24481748251748264</v>
      </c>
      <c r="EX4" s="38">
        <v>0.24484545454545467</v>
      </c>
      <c r="EY4" s="38">
        <v>0.2448734265734267</v>
      </c>
      <c r="EZ4" s="38">
        <v>0.24490139860139873</v>
      </c>
      <c r="FA4" s="38">
        <v>0.24492937062937076</v>
      </c>
      <c r="FB4" s="38">
        <v>0.24495734265734279</v>
      </c>
      <c r="FC4" s="38">
        <v>0.24498531468531481</v>
      </c>
      <c r="FD4" s="38">
        <v>0.24501328671328684</v>
      </c>
      <c r="FE4" s="38">
        <v>0.24504125874125887</v>
      </c>
      <c r="FF4" s="38">
        <v>0.2450692307692309</v>
      </c>
      <c r="FG4" s="38">
        <v>0.24509720279720293</v>
      </c>
      <c r="FH4" s="38">
        <v>0.24512517482517496</v>
      </c>
      <c r="FI4" s="38">
        <v>0.24515314685314699</v>
      </c>
      <c r="FJ4" s="38">
        <v>0.24518111888111901</v>
      </c>
      <c r="FK4" s="38">
        <v>0.24520909090909104</v>
      </c>
      <c r="FL4" s="38">
        <v>0.24523706293706307</v>
      </c>
      <c r="FM4" s="38">
        <v>0.2452650349650351</v>
      </c>
      <c r="FN4" s="38">
        <v>0.24529300699300713</v>
      </c>
      <c r="FO4" s="38">
        <v>0.24532097902097916</v>
      </c>
      <c r="FP4" s="38">
        <v>0.24534895104895119</v>
      </c>
      <c r="FQ4" s="38">
        <v>0.24537692307692321</v>
      </c>
      <c r="FR4" s="38">
        <v>0.24540489510489524</v>
      </c>
      <c r="FS4" s="38">
        <v>0.24543286713286727</v>
      </c>
      <c r="FT4" s="38">
        <v>0.2454608391608393</v>
      </c>
      <c r="FU4" s="38">
        <v>0.24548881118881133</v>
      </c>
      <c r="FV4" s="38">
        <v>0.24551678321678336</v>
      </c>
      <c r="FW4" s="38">
        <v>0.24554475524475539</v>
      </c>
      <c r="FX4" s="38">
        <v>0.24557272727272741</v>
      </c>
      <c r="FY4" s="38">
        <v>0.24560069930069944</v>
      </c>
      <c r="FZ4" s="38">
        <v>0.24562867132867147</v>
      </c>
      <c r="GA4" s="38">
        <v>0.2456566433566435</v>
      </c>
      <c r="GB4" s="38">
        <v>0.24568461538461553</v>
      </c>
      <c r="GC4" s="38">
        <v>0.24571258741258756</v>
      </c>
      <c r="GD4" s="38">
        <v>0.24574055944055959</v>
      </c>
      <c r="GE4" s="38">
        <v>0.24576853146853161</v>
      </c>
      <c r="GF4" s="38">
        <v>0.24579650349650364</v>
      </c>
      <c r="GG4" s="38">
        <v>0.24582447552447567</v>
      </c>
      <c r="GH4" s="38">
        <v>0.2458524475524477</v>
      </c>
      <c r="GI4" s="38">
        <v>0.24588041958041973</v>
      </c>
      <c r="GJ4" s="38">
        <v>0.24590839160839176</v>
      </c>
      <c r="GK4" s="38">
        <v>0.2459363636363638</v>
      </c>
      <c r="GL4" s="38">
        <v>0.24596433566433581</v>
      </c>
      <c r="GM4" s="38">
        <v>0.24599230769230784</v>
      </c>
      <c r="GN4" s="38">
        <v>0.24602027972027987</v>
      </c>
      <c r="GO4" s="38">
        <v>0.2460482517482519</v>
      </c>
      <c r="GP4" s="38">
        <v>0.24607622377622393</v>
      </c>
      <c r="GQ4" s="38">
        <v>0.24610419580419596</v>
      </c>
      <c r="GR4" s="38">
        <v>0.246132167832168</v>
      </c>
      <c r="GS4" s="38">
        <v>0.24616013986014001</v>
      </c>
      <c r="GT4" s="38">
        <v>0.24618811188811204</v>
      </c>
      <c r="GU4" s="38">
        <v>0.24621608391608407</v>
      </c>
      <c r="GV4" s="38">
        <v>0.2462440559440561</v>
      </c>
      <c r="GW4" s="38">
        <v>0.24627202797202813</v>
      </c>
      <c r="GX4" s="38">
        <v>0.24630000000000016</v>
      </c>
      <c r="GY4" s="38">
        <v>0.27630000000000016</v>
      </c>
      <c r="GZ4" s="38">
        <v>0.3063000000000001</v>
      </c>
      <c r="HA4" s="38">
        <v>0.33630000000000015</v>
      </c>
      <c r="HB4" s="38">
        <v>0.3663000000000002</v>
      </c>
      <c r="HC4" s="38">
        <v>0.3963000000000002</v>
      </c>
      <c r="HD4" s="38">
        <v>0.42630000000000023</v>
      </c>
      <c r="HE4" s="38">
        <v>0.45630000000000026</v>
      </c>
      <c r="HF4" s="38">
        <v>0.4863000000000003</v>
      </c>
      <c r="HG4" s="38">
        <v>0.5163000000000003</v>
      </c>
      <c r="HH4" s="38">
        <v>0.5463000000000003</v>
      </c>
      <c r="HI4" s="38">
        <v>0.5683000000000004</v>
      </c>
      <c r="HJ4" s="38">
        <v>0.5903000000000004</v>
      </c>
      <c r="HK4" s="38">
        <v>0.6123000000000004</v>
      </c>
      <c r="HL4" s="38">
        <v>0.6343000000000004</v>
      </c>
      <c r="HM4" s="38">
        <v>0.6563000000000004</v>
      </c>
      <c r="HN4" s="38">
        <v>0.6783000000000005</v>
      </c>
      <c r="HO4" s="38">
        <v>0.7003000000000005</v>
      </c>
      <c r="HP4" s="38">
        <v>0.7223000000000005</v>
      </c>
      <c r="HQ4" s="38">
        <v>0.7443000000000005</v>
      </c>
      <c r="HR4" s="38">
        <v>0.7663000000000005</v>
      </c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</row>
    <row r="5" spans="1:226" s="38" customFormat="1" ht="25.5">
      <c r="A5" s="55" t="s">
        <v>70</v>
      </c>
      <c r="B5" s="53"/>
      <c r="C5" s="53"/>
      <c r="D5" s="38">
        <v>0.22</v>
      </c>
      <c r="E5" s="38">
        <v>0.22</v>
      </c>
      <c r="F5" s="38">
        <v>0.22</v>
      </c>
      <c r="G5" s="38">
        <v>0.22</v>
      </c>
      <c r="H5" s="38">
        <v>0.22</v>
      </c>
      <c r="I5" s="38">
        <v>0.22</v>
      </c>
      <c r="J5" s="38">
        <v>0.22</v>
      </c>
      <c r="K5" s="38">
        <v>0.22</v>
      </c>
      <c r="L5" s="38">
        <v>0.22</v>
      </c>
      <c r="M5" s="38">
        <v>0.22</v>
      </c>
      <c r="N5" s="38">
        <v>0.22</v>
      </c>
      <c r="O5" s="38">
        <v>0.22</v>
      </c>
      <c r="P5" s="38">
        <v>0.22</v>
      </c>
      <c r="Q5" s="38">
        <v>0.22</v>
      </c>
      <c r="R5" s="38">
        <v>0.22</v>
      </c>
      <c r="S5" s="38">
        <v>0.22</v>
      </c>
      <c r="T5" s="38">
        <v>0.22</v>
      </c>
      <c r="U5" s="38">
        <v>0.22</v>
      </c>
      <c r="V5" s="38">
        <v>0.22</v>
      </c>
      <c r="W5" s="38">
        <v>0.22</v>
      </c>
      <c r="X5" s="38">
        <v>0.18</v>
      </c>
      <c r="Y5" s="38">
        <v>0.18</v>
      </c>
      <c r="Z5" s="38">
        <v>0.18</v>
      </c>
      <c r="AA5" s="38">
        <v>0.18</v>
      </c>
      <c r="AB5" s="38">
        <v>0.18</v>
      </c>
      <c r="AC5" s="38">
        <v>0.18</v>
      </c>
      <c r="AD5" s="38">
        <v>0.18</v>
      </c>
      <c r="AE5" s="38">
        <v>0.18</v>
      </c>
      <c r="AF5" s="38">
        <v>0.18</v>
      </c>
      <c r="AG5" s="38">
        <v>0.18</v>
      </c>
      <c r="AH5" s="38">
        <v>0.45</v>
      </c>
      <c r="AI5" s="38">
        <v>0.45</v>
      </c>
      <c r="AJ5" s="38">
        <v>0.45</v>
      </c>
      <c r="AK5" s="38">
        <v>0.45</v>
      </c>
      <c r="AL5" s="38">
        <v>0.45</v>
      </c>
      <c r="AM5" s="38">
        <v>0.45</v>
      </c>
      <c r="AN5" s="38">
        <v>0.45</v>
      </c>
      <c r="AO5" s="38">
        <v>0.45</v>
      </c>
      <c r="AP5" s="38">
        <v>0.45</v>
      </c>
      <c r="AQ5" s="38">
        <v>0.45</v>
      </c>
      <c r="AR5" s="38">
        <v>0.45</v>
      </c>
      <c r="AS5" s="38">
        <v>0.45</v>
      </c>
      <c r="AT5" s="38">
        <v>0.45</v>
      </c>
      <c r="AU5" s="38">
        <v>0.45</v>
      </c>
      <c r="AV5" s="38">
        <v>0.45</v>
      </c>
      <c r="AW5" s="38">
        <v>0.45</v>
      </c>
      <c r="AX5" s="38">
        <v>0.45</v>
      </c>
      <c r="AY5" s="38">
        <v>0.45</v>
      </c>
      <c r="AZ5" s="38">
        <v>0.45</v>
      </c>
      <c r="BA5" s="38">
        <v>0.45</v>
      </c>
      <c r="BB5" s="38">
        <v>1.43</v>
      </c>
      <c r="BC5" s="38">
        <v>1.43</v>
      </c>
      <c r="BD5" s="38">
        <v>1.43</v>
      </c>
      <c r="BE5" s="38">
        <v>1.43</v>
      </c>
      <c r="BF5" s="38">
        <v>1.43</v>
      </c>
      <c r="BG5" s="38">
        <v>1.43</v>
      </c>
      <c r="BH5" s="38">
        <v>1.43</v>
      </c>
      <c r="BI5" s="38">
        <v>1.43</v>
      </c>
      <c r="BJ5" s="38">
        <v>1.43</v>
      </c>
      <c r="BK5" s="38">
        <v>1.43</v>
      </c>
      <c r="BL5" s="38">
        <v>0.95</v>
      </c>
      <c r="BM5" s="38">
        <v>0.95</v>
      </c>
      <c r="BN5" s="38">
        <v>0.95</v>
      </c>
      <c r="BO5" s="38">
        <v>0.95</v>
      </c>
      <c r="BP5" s="38">
        <v>0.95</v>
      </c>
      <c r="BQ5" s="38">
        <v>0.95</v>
      </c>
      <c r="BR5" s="38">
        <v>0.95</v>
      </c>
      <c r="BS5" s="38">
        <v>0.95</v>
      </c>
      <c r="BT5" s="38">
        <v>0.95</v>
      </c>
      <c r="BU5" s="38">
        <v>0.95</v>
      </c>
      <c r="BV5" s="38">
        <v>0.95</v>
      </c>
      <c r="BW5" s="38">
        <v>0.95</v>
      </c>
      <c r="BX5" s="38">
        <v>0.95</v>
      </c>
      <c r="BY5" s="38">
        <v>0.95</v>
      </c>
      <c r="BZ5" s="38">
        <v>0.95</v>
      </c>
      <c r="CA5" s="38">
        <v>0.95</v>
      </c>
      <c r="CB5" s="38">
        <v>0.95</v>
      </c>
      <c r="CC5" s="38">
        <v>0.95</v>
      </c>
      <c r="CD5" s="38">
        <v>0.95</v>
      </c>
      <c r="CE5" s="38">
        <v>0.95</v>
      </c>
      <c r="CF5" s="38">
        <v>0.95</v>
      </c>
      <c r="CG5" s="38">
        <v>0.95</v>
      </c>
      <c r="CH5" s="38">
        <v>0.95</v>
      </c>
      <c r="CI5" s="38">
        <v>0.95</v>
      </c>
      <c r="CJ5" s="38">
        <v>0.95</v>
      </c>
      <c r="CK5" s="38">
        <v>0.95</v>
      </c>
      <c r="CL5" s="38">
        <v>0.95</v>
      </c>
      <c r="CM5" s="38">
        <v>0.95</v>
      </c>
      <c r="CN5" s="38">
        <v>0.95</v>
      </c>
      <c r="CO5" s="38">
        <v>0.95</v>
      </c>
      <c r="CP5" s="38">
        <v>0.95</v>
      </c>
      <c r="CQ5" s="38">
        <v>0.95</v>
      </c>
      <c r="CR5" s="38">
        <v>0.95</v>
      </c>
      <c r="CS5" s="38">
        <v>0.95</v>
      </c>
      <c r="CT5" s="38">
        <v>0.95</v>
      </c>
      <c r="CU5" s="38">
        <v>0.95</v>
      </c>
      <c r="CV5" s="38">
        <v>0.95</v>
      </c>
      <c r="CW5" s="38">
        <v>0.95</v>
      </c>
      <c r="CX5" s="38">
        <v>0.95</v>
      </c>
      <c r="CY5" s="38">
        <v>0.95</v>
      </c>
      <c r="CZ5" s="38">
        <v>0.95</v>
      </c>
      <c r="DA5" s="38">
        <v>0.95</v>
      </c>
      <c r="DB5" s="38">
        <v>0.95</v>
      </c>
      <c r="DC5" s="38">
        <v>0.95</v>
      </c>
      <c r="DD5" s="38">
        <v>0.95</v>
      </c>
      <c r="DE5" s="38">
        <v>0.95</v>
      </c>
      <c r="DF5" s="38">
        <v>0.95</v>
      </c>
      <c r="DG5" s="38">
        <v>0.95</v>
      </c>
      <c r="DH5" s="38">
        <v>0.95</v>
      </c>
      <c r="DI5" s="38">
        <v>0.95</v>
      </c>
      <c r="DJ5" s="38">
        <v>0.95</v>
      </c>
      <c r="DK5" s="38">
        <v>0.95</v>
      </c>
      <c r="DL5" s="38">
        <v>0.95</v>
      </c>
      <c r="DM5" s="38">
        <v>0.95</v>
      </c>
      <c r="DN5" s="38">
        <v>0.95</v>
      </c>
      <c r="DO5" s="38">
        <v>0.95</v>
      </c>
      <c r="DP5" s="38">
        <v>0.95</v>
      </c>
      <c r="DQ5" s="38">
        <v>0.95</v>
      </c>
      <c r="DR5" s="38">
        <v>0.95</v>
      </c>
      <c r="DS5" s="38">
        <v>0.95</v>
      </c>
      <c r="DT5" s="38">
        <v>0.95</v>
      </c>
      <c r="DU5" s="38">
        <v>0.95</v>
      </c>
      <c r="DV5" s="38">
        <v>0.95</v>
      </c>
      <c r="DW5" s="38">
        <v>0.95</v>
      </c>
      <c r="DX5" s="38">
        <v>0.95</v>
      </c>
      <c r="DY5" s="38">
        <v>0.95</v>
      </c>
      <c r="DZ5" s="38">
        <v>0.95</v>
      </c>
      <c r="EA5" s="38">
        <v>0.95</v>
      </c>
      <c r="EB5" s="38">
        <v>0.95</v>
      </c>
      <c r="EC5" s="38">
        <v>0.95</v>
      </c>
      <c r="ED5" s="38">
        <v>0.95</v>
      </c>
      <c r="EE5" s="38">
        <v>0.95</v>
      </c>
      <c r="EF5" s="38">
        <v>0.95</v>
      </c>
      <c r="EG5" s="38">
        <v>0.95</v>
      </c>
      <c r="EH5" s="38">
        <v>0.95</v>
      </c>
      <c r="EI5" s="38">
        <v>0.95</v>
      </c>
      <c r="EJ5" s="38">
        <v>0.95</v>
      </c>
      <c r="EK5" s="38">
        <v>0.95</v>
      </c>
      <c r="EL5" s="38">
        <v>0.95</v>
      </c>
      <c r="EM5" s="38">
        <v>0.95</v>
      </c>
      <c r="EN5" s="38">
        <v>0.95</v>
      </c>
      <c r="EO5" s="38">
        <v>0.95</v>
      </c>
      <c r="EP5" s="38">
        <v>0.95</v>
      </c>
      <c r="EQ5" s="38">
        <v>0.95</v>
      </c>
      <c r="ER5" s="38">
        <v>0.95</v>
      </c>
      <c r="ES5" s="38">
        <v>0.95</v>
      </c>
      <c r="ET5" s="38">
        <v>0.95</v>
      </c>
      <c r="EU5" s="38">
        <v>0.95</v>
      </c>
      <c r="EV5" s="38">
        <v>0.95</v>
      </c>
      <c r="EW5" s="38">
        <v>0.95</v>
      </c>
      <c r="EX5" s="38">
        <v>0.95</v>
      </c>
      <c r="EY5" s="38">
        <v>0.95</v>
      </c>
      <c r="EZ5" s="38">
        <v>0.95</v>
      </c>
      <c r="FA5" s="38">
        <v>0.95</v>
      </c>
      <c r="FB5" s="38">
        <v>0.95</v>
      </c>
      <c r="FC5" s="38">
        <v>0.95</v>
      </c>
      <c r="FD5" s="38">
        <v>0.95</v>
      </c>
      <c r="FE5" s="38">
        <v>0.95</v>
      </c>
      <c r="FF5" s="38">
        <v>0.95</v>
      </c>
      <c r="FG5" s="38">
        <v>0.95</v>
      </c>
      <c r="FH5" s="38">
        <v>0.95</v>
      </c>
      <c r="FI5" s="38">
        <v>0.95</v>
      </c>
      <c r="FJ5" s="38">
        <v>0.95</v>
      </c>
      <c r="FK5" s="38">
        <v>0.95</v>
      </c>
      <c r="FL5" s="38">
        <v>0.95</v>
      </c>
      <c r="FM5" s="38">
        <v>0.95</v>
      </c>
      <c r="FN5" s="38">
        <v>0.95</v>
      </c>
      <c r="FO5" s="38">
        <v>0.95</v>
      </c>
      <c r="FP5" s="38">
        <v>0.95</v>
      </c>
      <c r="FQ5" s="38">
        <v>0.95</v>
      </c>
      <c r="FR5" s="38">
        <v>0.95</v>
      </c>
      <c r="FS5" s="38">
        <v>0.95</v>
      </c>
      <c r="FT5" s="38">
        <v>0.95</v>
      </c>
      <c r="FU5" s="38">
        <v>0.95</v>
      </c>
      <c r="FV5" s="38">
        <v>0.95</v>
      </c>
      <c r="FW5" s="38">
        <v>0.95</v>
      </c>
      <c r="FX5" s="38">
        <v>0.95</v>
      </c>
      <c r="FY5" s="38">
        <v>0.95</v>
      </c>
      <c r="FZ5" s="38">
        <v>0.95</v>
      </c>
      <c r="GA5" s="38">
        <v>0.95</v>
      </c>
      <c r="GB5" s="38">
        <v>0.95</v>
      </c>
      <c r="GC5" s="38">
        <v>0.95</v>
      </c>
      <c r="GD5" s="38">
        <v>0.95</v>
      </c>
      <c r="GE5" s="38">
        <v>0.95</v>
      </c>
      <c r="GF5" s="38">
        <v>0.95</v>
      </c>
      <c r="GG5" s="38">
        <v>0.95</v>
      </c>
      <c r="GH5" s="38">
        <v>0.95</v>
      </c>
      <c r="GI5" s="38">
        <v>0.95</v>
      </c>
      <c r="GJ5" s="38">
        <v>0.95</v>
      </c>
      <c r="GK5" s="38">
        <v>0.95</v>
      </c>
      <c r="GL5" s="38">
        <v>0.95</v>
      </c>
      <c r="GM5" s="38">
        <v>0.95</v>
      </c>
      <c r="GN5" s="38">
        <v>0.95</v>
      </c>
      <c r="GO5" s="38">
        <v>0.95</v>
      </c>
      <c r="GP5" s="38">
        <v>0.95</v>
      </c>
      <c r="GQ5" s="38">
        <v>0.95</v>
      </c>
      <c r="GR5" s="38">
        <v>0.95</v>
      </c>
      <c r="GS5" s="38">
        <v>0.95</v>
      </c>
      <c r="GT5" s="38">
        <v>0.95</v>
      </c>
      <c r="GU5" s="38">
        <v>0.95</v>
      </c>
      <c r="GV5" s="38">
        <v>0.95</v>
      </c>
      <c r="GW5" s="38">
        <v>0.95</v>
      </c>
      <c r="GX5" s="38">
        <v>0.95</v>
      </c>
      <c r="GY5" s="38">
        <v>0.95</v>
      </c>
      <c r="GZ5" s="38">
        <v>0.95</v>
      </c>
      <c r="HA5" s="38">
        <v>0.95</v>
      </c>
      <c r="HB5" s="38">
        <v>0.95</v>
      </c>
      <c r="HC5" s="38">
        <v>0.95</v>
      </c>
      <c r="HD5" s="38">
        <v>0.95</v>
      </c>
      <c r="HE5" s="38">
        <v>0.95</v>
      </c>
      <c r="HF5" s="38">
        <v>0.95</v>
      </c>
      <c r="HG5" s="38">
        <v>0.95</v>
      </c>
      <c r="HH5" s="38">
        <v>0.95</v>
      </c>
      <c r="HI5" s="38">
        <v>0.65</v>
      </c>
      <c r="HJ5" s="38">
        <v>0.65</v>
      </c>
      <c r="HK5" s="38">
        <v>0.65</v>
      </c>
      <c r="HL5" s="38">
        <v>0.65</v>
      </c>
      <c r="HM5" s="38">
        <v>0.65</v>
      </c>
      <c r="HN5" s="38">
        <v>0.65</v>
      </c>
      <c r="HO5" s="38">
        <v>0.65</v>
      </c>
      <c r="HP5" s="38">
        <v>0.65</v>
      </c>
      <c r="HQ5" s="38">
        <v>0.65</v>
      </c>
      <c r="HR5" s="38">
        <v>0.65</v>
      </c>
    </row>
    <row r="6" spans="1:226" s="38" customFormat="1" ht="12.75">
      <c r="A6" s="55" t="s">
        <v>1</v>
      </c>
      <c r="B6" s="54">
        <v>-0.01</v>
      </c>
      <c r="C6" s="54">
        <v>0</v>
      </c>
      <c r="D6" s="38">
        <v>10000</v>
      </c>
      <c r="E6" s="38">
        <v>10000</v>
      </c>
      <c r="F6" s="38">
        <v>10000</v>
      </c>
      <c r="G6" s="38">
        <v>10000</v>
      </c>
      <c r="H6" s="38">
        <v>10000</v>
      </c>
      <c r="I6" s="38">
        <v>10000</v>
      </c>
      <c r="J6" s="38">
        <v>10000</v>
      </c>
      <c r="K6" s="38">
        <v>10000</v>
      </c>
      <c r="L6" s="38">
        <v>10000</v>
      </c>
      <c r="M6" s="38">
        <v>10000</v>
      </c>
      <c r="N6" s="38">
        <v>15</v>
      </c>
      <c r="O6" s="38">
        <v>15</v>
      </c>
      <c r="P6" s="38">
        <v>15</v>
      </c>
      <c r="Q6" s="38">
        <v>15</v>
      </c>
      <c r="R6" s="38">
        <v>15</v>
      </c>
      <c r="S6" s="38">
        <v>15</v>
      </c>
      <c r="T6" s="38">
        <v>15</v>
      </c>
      <c r="U6" s="38">
        <v>15</v>
      </c>
      <c r="V6" s="38">
        <v>15</v>
      </c>
      <c r="W6" s="38">
        <v>15</v>
      </c>
      <c r="X6" s="38">
        <v>2</v>
      </c>
      <c r="Y6" s="38">
        <v>2</v>
      </c>
      <c r="Z6" s="38">
        <v>2</v>
      </c>
      <c r="AA6" s="38">
        <v>2</v>
      </c>
      <c r="AB6" s="38">
        <v>2</v>
      </c>
      <c r="AC6" s="38">
        <v>2</v>
      </c>
      <c r="AD6" s="38">
        <v>2</v>
      </c>
      <c r="AE6" s="38">
        <v>2</v>
      </c>
      <c r="AF6" s="38">
        <v>2</v>
      </c>
      <c r="AG6" s="38">
        <v>2</v>
      </c>
      <c r="AH6" s="38">
        <v>14400</v>
      </c>
      <c r="AI6" s="38">
        <v>14400</v>
      </c>
      <c r="AJ6" s="38">
        <v>14400</v>
      </c>
      <c r="AK6" s="38">
        <v>14400</v>
      </c>
      <c r="AL6" s="38">
        <v>14400</v>
      </c>
      <c r="AM6" s="38">
        <v>14400</v>
      </c>
      <c r="AN6" s="38">
        <v>14400</v>
      </c>
      <c r="AO6" s="38">
        <v>14400</v>
      </c>
      <c r="AP6" s="38">
        <v>14400</v>
      </c>
      <c r="AQ6" s="38">
        <v>14400</v>
      </c>
      <c r="AR6" s="38">
        <v>0.1</v>
      </c>
      <c r="AS6" s="38">
        <v>0.1</v>
      </c>
      <c r="AT6" s="38">
        <v>0.1</v>
      </c>
      <c r="AU6" s="38">
        <v>0.1</v>
      </c>
      <c r="AV6" s="38">
        <v>0.1</v>
      </c>
      <c r="AW6" s="38">
        <v>0.1</v>
      </c>
      <c r="AX6" s="38">
        <v>0.1</v>
      </c>
      <c r="AY6" s="38">
        <v>0.1</v>
      </c>
      <c r="AZ6" s="38">
        <v>0.1</v>
      </c>
      <c r="BA6" s="38">
        <v>0.1</v>
      </c>
      <c r="BB6" s="38">
        <v>23</v>
      </c>
      <c r="BC6" s="38">
        <v>23</v>
      </c>
      <c r="BD6" s="38">
        <v>23</v>
      </c>
      <c r="BE6" s="38">
        <v>23</v>
      </c>
      <c r="BF6" s="38">
        <v>23</v>
      </c>
      <c r="BG6" s="38">
        <v>23</v>
      </c>
      <c r="BH6" s="38">
        <v>23</v>
      </c>
      <c r="BI6" s="38">
        <v>23</v>
      </c>
      <c r="BJ6" s="38">
        <v>23</v>
      </c>
      <c r="BK6" s="38">
        <v>23</v>
      </c>
      <c r="BL6" s="38">
        <v>41000</v>
      </c>
      <c r="BM6" s="38">
        <v>41000</v>
      </c>
      <c r="BN6" s="38">
        <v>41000</v>
      </c>
      <c r="BO6" s="38">
        <v>41000</v>
      </c>
      <c r="BP6" s="38">
        <v>41000</v>
      </c>
      <c r="BQ6" s="38">
        <v>41000</v>
      </c>
      <c r="BR6" s="38">
        <v>41000</v>
      </c>
      <c r="BS6" s="38">
        <v>41000</v>
      </c>
      <c r="BT6" s="38">
        <v>41000</v>
      </c>
      <c r="BU6" s="38">
        <v>41000</v>
      </c>
      <c r="BV6" s="38">
        <v>41000</v>
      </c>
      <c r="BW6" s="38">
        <v>41000</v>
      </c>
      <c r="BX6" s="38">
        <v>41000</v>
      </c>
      <c r="BY6" s="38">
        <v>41000</v>
      </c>
      <c r="BZ6" s="38">
        <v>41000</v>
      </c>
      <c r="CA6" s="38">
        <v>41000</v>
      </c>
      <c r="CB6" s="38">
        <v>41000</v>
      </c>
      <c r="CC6" s="38">
        <v>41000</v>
      </c>
      <c r="CD6" s="38">
        <v>41000</v>
      </c>
      <c r="CE6" s="38">
        <v>41000</v>
      </c>
      <c r="CF6" s="38">
        <v>41000</v>
      </c>
      <c r="CG6" s="38">
        <v>41000</v>
      </c>
      <c r="CH6" s="38">
        <v>41000</v>
      </c>
      <c r="CI6" s="38">
        <v>41000</v>
      </c>
      <c r="CJ6" s="38">
        <v>41000</v>
      </c>
      <c r="CK6" s="38">
        <v>41000</v>
      </c>
      <c r="CL6" s="38">
        <v>41000</v>
      </c>
      <c r="CM6" s="38">
        <v>41000</v>
      </c>
      <c r="CN6" s="38">
        <v>41000</v>
      </c>
      <c r="CO6" s="38">
        <v>41000</v>
      </c>
      <c r="CP6" s="38">
        <v>41000</v>
      </c>
      <c r="CQ6" s="38">
        <v>41000</v>
      </c>
      <c r="CR6" s="38">
        <v>41000</v>
      </c>
      <c r="CS6" s="38">
        <v>41000</v>
      </c>
      <c r="CT6" s="38">
        <v>41000</v>
      </c>
      <c r="CU6" s="38">
        <v>41000</v>
      </c>
      <c r="CV6" s="38">
        <v>41000</v>
      </c>
      <c r="CW6" s="38">
        <v>41000</v>
      </c>
      <c r="CX6" s="38">
        <v>41000</v>
      </c>
      <c r="CY6" s="38">
        <v>41000</v>
      </c>
      <c r="CZ6" s="38">
        <v>41000</v>
      </c>
      <c r="DA6" s="38">
        <v>41000</v>
      </c>
      <c r="DB6" s="38">
        <v>41000</v>
      </c>
      <c r="DC6" s="38">
        <v>41000</v>
      </c>
      <c r="DD6" s="38">
        <v>41000</v>
      </c>
      <c r="DE6" s="38">
        <v>41000</v>
      </c>
      <c r="DF6" s="38">
        <v>41000</v>
      </c>
      <c r="DG6" s="38">
        <v>41000</v>
      </c>
      <c r="DH6" s="38">
        <v>41000</v>
      </c>
      <c r="DI6" s="38">
        <v>41000</v>
      </c>
      <c r="DJ6" s="38">
        <v>41000</v>
      </c>
      <c r="DK6" s="38">
        <v>41000</v>
      </c>
      <c r="DL6" s="38">
        <v>41000</v>
      </c>
      <c r="DM6" s="38">
        <v>41000</v>
      </c>
      <c r="DN6" s="38">
        <v>41000</v>
      </c>
      <c r="DO6" s="38">
        <v>41000</v>
      </c>
      <c r="DP6" s="38">
        <v>41000</v>
      </c>
      <c r="DQ6" s="38">
        <v>41000</v>
      </c>
      <c r="DR6" s="38">
        <v>41000</v>
      </c>
      <c r="DS6" s="38">
        <v>41000</v>
      </c>
      <c r="DT6" s="38">
        <v>41000</v>
      </c>
      <c r="DU6" s="38">
        <v>41000</v>
      </c>
      <c r="DV6" s="38">
        <v>41000</v>
      </c>
      <c r="DW6" s="38">
        <v>41000</v>
      </c>
      <c r="DX6" s="38">
        <v>41000</v>
      </c>
      <c r="DY6" s="38">
        <v>41000</v>
      </c>
      <c r="DZ6" s="38">
        <v>41000</v>
      </c>
      <c r="EA6" s="38">
        <v>41000</v>
      </c>
      <c r="EB6" s="38">
        <v>41000</v>
      </c>
      <c r="EC6" s="38">
        <v>41000</v>
      </c>
      <c r="ED6" s="38">
        <v>41000</v>
      </c>
      <c r="EE6" s="38">
        <v>41000</v>
      </c>
      <c r="EF6" s="38">
        <v>41000</v>
      </c>
      <c r="EG6" s="38">
        <v>41000</v>
      </c>
      <c r="EH6" s="38">
        <v>41000</v>
      </c>
      <c r="EI6" s="38">
        <v>41000</v>
      </c>
      <c r="EJ6" s="38">
        <v>41000</v>
      </c>
      <c r="EK6" s="38">
        <v>41000</v>
      </c>
      <c r="EL6" s="38">
        <v>41000</v>
      </c>
      <c r="EM6" s="38">
        <v>41000</v>
      </c>
      <c r="EN6" s="38">
        <v>41000</v>
      </c>
      <c r="EO6" s="38">
        <v>41000</v>
      </c>
      <c r="EP6" s="38">
        <v>41000</v>
      </c>
      <c r="EQ6" s="38">
        <v>41000</v>
      </c>
      <c r="ER6" s="38">
        <v>41000</v>
      </c>
      <c r="ES6" s="38">
        <v>41000</v>
      </c>
      <c r="ET6" s="38">
        <v>41000</v>
      </c>
      <c r="EU6" s="38">
        <v>41000</v>
      </c>
      <c r="EV6" s="38">
        <v>41000</v>
      </c>
      <c r="EW6" s="38">
        <v>41000</v>
      </c>
      <c r="EX6" s="38">
        <v>41000</v>
      </c>
      <c r="EY6" s="38">
        <v>41000</v>
      </c>
      <c r="EZ6" s="38">
        <v>41000</v>
      </c>
      <c r="FA6" s="38">
        <v>41000</v>
      </c>
      <c r="FB6" s="38">
        <v>41000</v>
      </c>
      <c r="FC6" s="38">
        <v>41000</v>
      </c>
      <c r="FD6" s="38">
        <v>41000</v>
      </c>
      <c r="FE6" s="38">
        <v>41000</v>
      </c>
      <c r="FF6" s="38">
        <v>41000</v>
      </c>
      <c r="FG6" s="38">
        <v>41000</v>
      </c>
      <c r="FH6" s="38">
        <v>41000</v>
      </c>
      <c r="FI6" s="38">
        <v>41000</v>
      </c>
      <c r="FJ6" s="38">
        <v>41000</v>
      </c>
      <c r="FK6" s="38">
        <v>41000</v>
      </c>
      <c r="FL6" s="38">
        <v>41000</v>
      </c>
      <c r="FM6" s="38">
        <v>41000</v>
      </c>
      <c r="FN6" s="38">
        <v>41000</v>
      </c>
      <c r="FO6" s="38">
        <v>41000</v>
      </c>
      <c r="FP6" s="38">
        <v>41000</v>
      </c>
      <c r="FQ6" s="38">
        <v>41000</v>
      </c>
      <c r="FR6" s="38">
        <v>41000</v>
      </c>
      <c r="FS6" s="38">
        <v>41000</v>
      </c>
      <c r="FT6" s="38">
        <v>41000</v>
      </c>
      <c r="FU6" s="38">
        <v>41000</v>
      </c>
      <c r="FV6" s="38">
        <v>41000</v>
      </c>
      <c r="FW6" s="38">
        <v>41000</v>
      </c>
      <c r="FX6" s="38">
        <v>41000</v>
      </c>
      <c r="FY6" s="38">
        <v>41000</v>
      </c>
      <c r="FZ6" s="38">
        <v>41000</v>
      </c>
      <c r="GA6" s="38">
        <v>41000</v>
      </c>
      <c r="GB6" s="38">
        <v>41000</v>
      </c>
      <c r="GC6" s="38">
        <v>41000</v>
      </c>
      <c r="GD6" s="38">
        <v>41000</v>
      </c>
      <c r="GE6" s="38">
        <v>41000</v>
      </c>
      <c r="GF6" s="38">
        <v>41000</v>
      </c>
      <c r="GG6" s="38">
        <v>41000</v>
      </c>
      <c r="GH6" s="38">
        <v>41000</v>
      </c>
      <c r="GI6" s="38">
        <v>41000</v>
      </c>
      <c r="GJ6" s="38">
        <v>41000</v>
      </c>
      <c r="GK6" s="38">
        <v>41000</v>
      </c>
      <c r="GL6" s="38">
        <v>41000</v>
      </c>
      <c r="GM6" s="38">
        <v>41000</v>
      </c>
      <c r="GN6" s="38">
        <v>41000</v>
      </c>
      <c r="GO6" s="38">
        <v>41000</v>
      </c>
      <c r="GP6" s="38">
        <v>41000</v>
      </c>
      <c r="GQ6" s="38">
        <v>41000</v>
      </c>
      <c r="GR6" s="38">
        <v>41000</v>
      </c>
      <c r="GS6" s="38">
        <v>41000</v>
      </c>
      <c r="GT6" s="38">
        <v>41000</v>
      </c>
      <c r="GU6" s="38">
        <v>41000</v>
      </c>
      <c r="GV6" s="38">
        <v>41000</v>
      </c>
      <c r="GW6" s="38">
        <v>41000</v>
      </c>
      <c r="GX6" s="38">
        <v>41000</v>
      </c>
      <c r="GY6" s="38">
        <v>1</v>
      </c>
      <c r="GZ6" s="38">
        <v>1</v>
      </c>
      <c r="HA6" s="38">
        <v>1</v>
      </c>
      <c r="HB6" s="38">
        <v>1</v>
      </c>
      <c r="HC6" s="38">
        <v>1</v>
      </c>
      <c r="HD6" s="38">
        <v>1</v>
      </c>
      <c r="HE6" s="38">
        <v>1</v>
      </c>
      <c r="HF6" s="38">
        <v>1</v>
      </c>
      <c r="HG6" s="38">
        <v>1</v>
      </c>
      <c r="HH6" s="38">
        <v>1</v>
      </c>
      <c r="HI6" s="38">
        <v>1</v>
      </c>
      <c r="HJ6" s="38">
        <v>1</v>
      </c>
      <c r="HK6" s="38">
        <v>1</v>
      </c>
      <c r="HL6" s="38">
        <v>1</v>
      </c>
      <c r="HM6" s="38">
        <v>1</v>
      </c>
      <c r="HN6" s="38">
        <v>1</v>
      </c>
      <c r="HO6" s="38">
        <v>1</v>
      </c>
      <c r="HP6" s="38">
        <v>1</v>
      </c>
      <c r="HQ6" s="38">
        <v>1</v>
      </c>
      <c r="HR6" s="38">
        <v>1</v>
      </c>
    </row>
    <row r="7" spans="1:226" s="38" customFormat="1" ht="25.5">
      <c r="A7" s="55" t="s">
        <v>69</v>
      </c>
      <c r="B7" s="54"/>
      <c r="C7" s="114">
        <v>2E-10</v>
      </c>
      <c r="D7" s="38">
        <v>2E-10</v>
      </c>
      <c r="E7" s="38">
        <v>2E-10</v>
      </c>
      <c r="F7" s="38">
        <v>2E-10</v>
      </c>
      <c r="G7" s="38">
        <v>2E-10</v>
      </c>
      <c r="H7" s="38">
        <v>2E-10</v>
      </c>
      <c r="I7" s="38">
        <v>2E-10</v>
      </c>
      <c r="J7" s="38">
        <v>2E-10</v>
      </c>
      <c r="K7" s="38">
        <v>2E-10</v>
      </c>
      <c r="L7" s="38">
        <v>2E-10</v>
      </c>
      <c r="M7" s="38">
        <v>2E-10</v>
      </c>
      <c r="N7" s="38">
        <v>2E-10</v>
      </c>
      <c r="O7" s="38">
        <v>2E-10</v>
      </c>
      <c r="P7" s="38">
        <v>2E-10</v>
      </c>
      <c r="Q7" s="38">
        <v>2E-10</v>
      </c>
      <c r="R7" s="38">
        <v>2E-10</v>
      </c>
      <c r="S7" s="38">
        <v>2E-10</v>
      </c>
      <c r="T7" s="38">
        <v>2E-10</v>
      </c>
      <c r="U7" s="38">
        <v>2E-10</v>
      </c>
      <c r="V7" s="38">
        <v>2E-10</v>
      </c>
      <c r="W7" s="38">
        <v>2E-10</v>
      </c>
      <c r="X7" s="38">
        <v>2E-10</v>
      </c>
      <c r="Y7" s="38">
        <v>2E-10</v>
      </c>
      <c r="Z7" s="38">
        <v>2E-10</v>
      </c>
      <c r="AA7" s="38">
        <v>2E-10</v>
      </c>
      <c r="AB7" s="38">
        <v>2E-10</v>
      </c>
      <c r="AC7" s="38">
        <v>2E-10</v>
      </c>
      <c r="AD7" s="38">
        <v>2E-10</v>
      </c>
      <c r="AE7" s="38">
        <v>2E-10</v>
      </c>
      <c r="AF7" s="38">
        <v>2E-10</v>
      </c>
      <c r="AG7" s="38">
        <v>2E-10</v>
      </c>
      <c r="AH7" s="38">
        <v>2E-10</v>
      </c>
      <c r="AI7" s="38">
        <v>2E-10</v>
      </c>
      <c r="AJ7" s="38">
        <v>2E-10</v>
      </c>
      <c r="AK7" s="38">
        <v>2E-10</v>
      </c>
      <c r="AL7" s="38">
        <v>2E-10</v>
      </c>
      <c r="AM7" s="38">
        <v>2E-10</v>
      </c>
      <c r="AN7" s="38">
        <v>2E-10</v>
      </c>
      <c r="AO7" s="38">
        <v>2E-10</v>
      </c>
      <c r="AP7" s="38">
        <v>2E-10</v>
      </c>
      <c r="AQ7" s="38">
        <v>2E-10</v>
      </c>
      <c r="AR7" s="38">
        <v>2E-10</v>
      </c>
      <c r="AS7" s="38">
        <v>2E-10</v>
      </c>
      <c r="AT7" s="38">
        <v>2E-10</v>
      </c>
      <c r="AU7" s="38">
        <v>2E-10</v>
      </c>
      <c r="AV7" s="38">
        <v>2E-10</v>
      </c>
      <c r="AW7" s="38">
        <v>2E-10</v>
      </c>
      <c r="AX7" s="38">
        <v>2E-10</v>
      </c>
      <c r="AY7" s="38">
        <v>2E-10</v>
      </c>
      <c r="AZ7" s="38">
        <v>2E-10</v>
      </c>
      <c r="BA7" s="38">
        <v>2E-10</v>
      </c>
      <c r="BB7" s="38">
        <v>2E-10</v>
      </c>
      <c r="BC7" s="38">
        <v>2E-10</v>
      </c>
      <c r="BD7" s="38">
        <v>2E-10</v>
      </c>
      <c r="BE7" s="38">
        <v>2E-10</v>
      </c>
      <c r="BF7" s="38">
        <v>2E-10</v>
      </c>
      <c r="BG7" s="38">
        <v>2E-10</v>
      </c>
      <c r="BH7" s="38">
        <v>2E-10</v>
      </c>
      <c r="BI7" s="38">
        <v>2E-10</v>
      </c>
      <c r="BJ7" s="38">
        <v>2E-10</v>
      </c>
      <c r="BK7" s="38">
        <v>2E-10</v>
      </c>
      <c r="BL7" s="38">
        <v>2E-10</v>
      </c>
      <c r="BM7" s="38">
        <v>2E-10</v>
      </c>
      <c r="BN7" s="38">
        <v>2E-10</v>
      </c>
      <c r="BO7" s="38">
        <v>2E-10</v>
      </c>
      <c r="BP7" s="38">
        <v>2E-10</v>
      </c>
      <c r="BQ7" s="38">
        <v>2E-10</v>
      </c>
      <c r="BR7" s="38">
        <v>2E-10</v>
      </c>
      <c r="BS7" s="38">
        <v>2E-10</v>
      </c>
      <c r="BT7" s="38">
        <v>2E-10</v>
      </c>
      <c r="BU7" s="38">
        <v>2E-10</v>
      </c>
      <c r="BV7" s="38">
        <v>2E-10</v>
      </c>
      <c r="BW7" s="38">
        <v>2E-10</v>
      </c>
      <c r="BX7" s="38">
        <v>2E-10</v>
      </c>
      <c r="BY7" s="38">
        <v>2E-10</v>
      </c>
      <c r="BZ7" s="38">
        <v>2E-10</v>
      </c>
      <c r="CA7" s="38">
        <v>2E-10</v>
      </c>
      <c r="CB7" s="38">
        <v>2E-10</v>
      </c>
      <c r="CC7" s="38">
        <v>2E-10</v>
      </c>
      <c r="CD7" s="38">
        <v>2E-10</v>
      </c>
      <c r="CE7" s="38">
        <v>2E-10</v>
      </c>
      <c r="CF7" s="38">
        <v>2E-10</v>
      </c>
      <c r="CG7" s="38">
        <v>2E-10</v>
      </c>
      <c r="CH7" s="38">
        <v>2E-10</v>
      </c>
      <c r="CI7" s="38">
        <v>2E-10</v>
      </c>
      <c r="CJ7" s="38">
        <v>2E-10</v>
      </c>
      <c r="CK7" s="38">
        <v>2E-10</v>
      </c>
      <c r="CL7" s="38">
        <v>2E-10</v>
      </c>
      <c r="CM7" s="38">
        <v>2E-10</v>
      </c>
      <c r="CN7" s="38">
        <v>2E-10</v>
      </c>
      <c r="CO7" s="38">
        <v>2E-10</v>
      </c>
      <c r="CP7" s="38">
        <v>2E-10</v>
      </c>
      <c r="CQ7" s="38">
        <v>2E-10</v>
      </c>
      <c r="CR7" s="38">
        <v>2E-10</v>
      </c>
      <c r="CS7" s="38">
        <v>2E-10</v>
      </c>
      <c r="CT7" s="38">
        <v>2E-10</v>
      </c>
      <c r="CU7" s="38">
        <v>2E-10</v>
      </c>
      <c r="CV7" s="38">
        <v>2E-10</v>
      </c>
      <c r="CW7" s="38">
        <v>2E-10</v>
      </c>
      <c r="CX7" s="38">
        <v>2E-10</v>
      </c>
      <c r="CY7" s="38">
        <v>2E-10</v>
      </c>
      <c r="CZ7" s="38">
        <v>2E-10</v>
      </c>
      <c r="DA7" s="38">
        <v>2E-10</v>
      </c>
      <c r="DB7" s="38">
        <v>2E-10</v>
      </c>
      <c r="DC7" s="38">
        <v>2E-10</v>
      </c>
      <c r="DD7" s="38">
        <v>2E-10</v>
      </c>
      <c r="DE7" s="38">
        <v>2E-10</v>
      </c>
      <c r="DF7" s="38">
        <v>2E-10</v>
      </c>
      <c r="DG7" s="38">
        <v>2E-10</v>
      </c>
      <c r="DH7" s="38">
        <v>2E-10</v>
      </c>
      <c r="DI7" s="38">
        <v>2E-10</v>
      </c>
      <c r="DJ7" s="38">
        <v>2E-10</v>
      </c>
      <c r="DK7" s="38">
        <v>2E-10</v>
      </c>
      <c r="DL7" s="38">
        <v>2E-10</v>
      </c>
      <c r="DM7" s="38">
        <v>2E-10</v>
      </c>
      <c r="DN7" s="38">
        <v>2E-10</v>
      </c>
      <c r="DO7" s="38">
        <v>2E-10</v>
      </c>
      <c r="DP7" s="38">
        <v>2E-10</v>
      </c>
      <c r="DQ7" s="38">
        <v>2E-10</v>
      </c>
      <c r="DR7" s="38">
        <v>2E-10</v>
      </c>
      <c r="DS7" s="38">
        <v>2E-10</v>
      </c>
      <c r="DT7" s="38">
        <v>2E-10</v>
      </c>
      <c r="DU7" s="38">
        <v>2E-10</v>
      </c>
      <c r="DV7" s="38">
        <v>2E-10</v>
      </c>
      <c r="DW7" s="38">
        <v>2E-10</v>
      </c>
      <c r="DX7" s="38">
        <v>2E-10</v>
      </c>
      <c r="DY7" s="38">
        <v>2E-10</v>
      </c>
      <c r="DZ7" s="38">
        <v>2E-10</v>
      </c>
      <c r="EA7" s="38">
        <v>2E-10</v>
      </c>
      <c r="EB7" s="38">
        <v>2E-10</v>
      </c>
      <c r="EC7" s="38">
        <v>2E-10</v>
      </c>
      <c r="ED7" s="38">
        <v>2E-10</v>
      </c>
      <c r="EE7" s="38">
        <v>2E-10</v>
      </c>
      <c r="EF7" s="38">
        <v>2E-10</v>
      </c>
      <c r="EG7" s="38">
        <v>2E-10</v>
      </c>
      <c r="EH7" s="38">
        <v>2E-10</v>
      </c>
      <c r="EI7" s="38">
        <v>2E-10</v>
      </c>
      <c r="EJ7" s="38">
        <v>2E-10</v>
      </c>
      <c r="EK7" s="38">
        <v>2E-10</v>
      </c>
      <c r="EL7" s="38">
        <v>2E-10</v>
      </c>
      <c r="EM7" s="38">
        <v>2E-10</v>
      </c>
      <c r="EN7" s="38">
        <v>2E-10</v>
      </c>
      <c r="EO7" s="38">
        <v>2E-10</v>
      </c>
      <c r="EP7" s="38">
        <v>2E-10</v>
      </c>
      <c r="EQ7" s="38">
        <v>2E-10</v>
      </c>
      <c r="ER7" s="38">
        <v>2E-10</v>
      </c>
      <c r="ES7" s="38">
        <v>2E-10</v>
      </c>
      <c r="ET7" s="38">
        <v>2E-10</v>
      </c>
      <c r="EU7" s="38">
        <v>2E-10</v>
      </c>
      <c r="EV7" s="38">
        <v>2E-10</v>
      </c>
      <c r="EW7" s="38">
        <v>2E-10</v>
      </c>
      <c r="EX7" s="38">
        <v>2E-10</v>
      </c>
      <c r="EY7" s="38">
        <v>2E-10</v>
      </c>
      <c r="EZ7" s="38">
        <v>2E-10</v>
      </c>
      <c r="FA7" s="38">
        <v>2E-10</v>
      </c>
      <c r="FB7" s="38">
        <v>2E-10</v>
      </c>
      <c r="FC7" s="38">
        <v>2E-10</v>
      </c>
      <c r="FD7" s="38">
        <v>2E-10</v>
      </c>
      <c r="FE7" s="38">
        <v>2E-10</v>
      </c>
      <c r="FF7" s="38">
        <v>2E-10</v>
      </c>
      <c r="FG7" s="38">
        <v>2E-10</v>
      </c>
      <c r="FH7" s="38">
        <v>2E-10</v>
      </c>
      <c r="FI7" s="38">
        <v>2E-10</v>
      </c>
      <c r="FJ7" s="38">
        <v>2E-10</v>
      </c>
      <c r="FK7" s="38">
        <v>2E-10</v>
      </c>
      <c r="FL7" s="38">
        <v>2E-10</v>
      </c>
      <c r="FM7" s="38">
        <v>2E-10</v>
      </c>
      <c r="FN7" s="38">
        <v>2E-10</v>
      </c>
      <c r="FO7" s="38">
        <v>2E-10</v>
      </c>
      <c r="FP7" s="38">
        <v>2E-10</v>
      </c>
      <c r="FQ7" s="38">
        <v>2E-10</v>
      </c>
      <c r="FR7" s="38">
        <v>2E-10</v>
      </c>
      <c r="FS7" s="38">
        <v>2E-10</v>
      </c>
      <c r="FT7" s="38">
        <v>2E-10</v>
      </c>
      <c r="FU7" s="38">
        <v>2E-10</v>
      </c>
      <c r="FV7" s="38">
        <v>2E-10</v>
      </c>
      <c r="FW7" s="38">
        <v>2E-10</v>
      </c>
      <c r="FX7" s="38">
        <v>2E-10</v>
      </c>
      <c r="FY7" s="38">
        <v>2E-10</v>
      </c>
      <c r="FZ7" s="38">
        <v>2E-10</v>
      </c>
      <c r="GA7" s="38">
        <v>2E-10</v>
      </c>
      <c r="GB7" s="38">
        <v>2E-10</v>
      </c>
      <c r="GC7" s="38">
        <v>2E-10</v>
      </c>
      <c r="GD7" s="38">
        <v>2E-10</v>
      </c>
      <c r="GE7" s="38">
        <v>2E-10</v>
      </c>
      <c r="GF7" s="38">
        <v>2E-10</v>
      </c>
      <c r="GG7" s="38">
        <v>2E-10</v>
      </c>
      <c r="GH7" s="38">
        <v>2E-10</v>
      </c>
      <c r="GI7" s="38">
        <v>2E-10</v>
      </c>
      <c r="GJ7" s="38">
        <v>2E-10</v>
      </c>
      <c r="GK7" s="38">
        <v>2E-10</v>
      </c>
      <c r="GL7" s="38">
        <v>2E-10</v>
      </c>
      <c r="GM7" s="38">
        <v>2E-10</v>
      </c>
      <c r="GN7" s="38">
        <v>2E-10</v>
      </c>
      <c r="GO7" s="38">
        <v>2E-10</v>
      </c>
      <c r="GP7" s="38">
        <v>2E-10</v>
      </c>
      <c r="GQ7" s="38">
        <v>2E-10</v>
      </c>
      <c r="GR7" s="38">
        <v>2E-10</v>
      </c>
      <c r="GS7" s="38">
        <v>2E-10</v>
      </c>
      <c r="GT7" s="38">
        <v>2E-10</v>
      </c>
      <c r="GU7" s="38">
        <v>2E-10</v>
      </c>
      <c r="GV7" s="38">
        <v>2E-10</v>
      </c>
      <c r="GW7" s="38">
        <v>2E-10</v>
      </c>
      <c r="GX7" s="38">
        <v>2E-10</v>
      </c>
      <c r="GY7" s="38">
        <v>2E-10</v>
      </c>
      <c r="GZ7" s="38">
        <v>2E-10</v>
      </c>
      <c r="HA7" s="38">
        <v>2E-10</v>
      </c>
      <c r="HB7" s="38">
        <v>2E-10</v>
      </c>
      <c r="HC7" s="38">
        <v>2E-10</v>
      </c>
      <c r="HD7" s="38">
        <v>2E-10</v>
      </c>
      <c r="HE7" s="38">
        <v>2E-10</v>
      </c>
      <c r="HF7" s="38">
        <v>2E-10</v>
      </c>
      <c r="HG7" s="38">
        <v>2E-10</v>
      </c>
      <c r="HH7" s="38">
        <v>2E-10</v>
      </c>
      <c r="HI7" s="38">
        <v>2E-10</v>
      </c>
      <c r="HJ7" s="38">
        <v>2E-10</v>
      </c>
      <c r="HK7" s="38">
        <v>2E-10</v>
      </c>
      <c r="HL7" s="38">
        <v>2E-10</v>
      </c>
      <c r="HM7" s="38">
        <v>2E-10</v>
      </c>
      <c r="HN7" s="38">
        <v>2E-10</v>
      </c>
      <c r="HO7" s="38">
        <v>2E-10</v>
      </c>
      <c r="HP7" s="38">
        <v>2E-10</v>
      </c>
      <c r="HQ7" s="38">
        <v>2E-10</v>
      </c>
      <c r="HR7" s="38">
        <v>2E-10</v>
      </c>
    </row>
    <row r="8" spans="1:3" s="38" customFormat="1" ht="12.75">
      <c r="A8" s="55"/>
      <c r="B8" s="54"/>
      <c r="C8" s="54"/>
    </row>
    <row r="9" spans="1:3" s="38" customFormat="1" ht="12.75">
      <c r="A9" s="55"/>
      <c r="B9" s="54"/>
      <c r="C9" s="54"/>
    </row>
    <row r="10" spans="1:53" s="38" customFormat="1" ht="13.5" thickBot="1">
      <c r="A10" s="113"/>
      <c r="B10" s="115"/>
      <c r="C10" s="115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</row>
    <row r="11" spans="1:227" s="63" customFormat="1" ht="12.75">
      <c r="A11" s="67" t="s">
        <v>65</v>
      </c>
      <c r="B11" s="68">
        <v>0</v>
      </c>
      <c r="C11" s="68">
        <f>Rsi</f>
        <v>0.25</v>
      </c>
      <c r="D11" s="101">
        <v>4.545454545454546E-05</v>
      </c>
      <c r="E11" s="101">
        <v>4.545454545454546E-05</v>
      </c>
      <c r="F11" s="101">
        <v>4.545454545454546E-05</v>
      </c>
      <c r="G11" s="101">
        <v>4.545454545454546E-05</v>
      </c>
      <c r="H11" s="101">
        <v>4.545454545454546E-05</v>
      </c>
      <c r="I11" s="101">
        <v>4.545454545454546E-05</v>
      </c>
      <c r="J11" s="101">
        <v>4.545454545454546E-05</v>
      </c>
      <c r="K11" s="101">
        <v>4.545454545454546E-05</v>
      </c>
      <c r="L11" s="101">
        <v>4.545454545454546E-05</v>
      </c>
      <c r="M11" s="101">
        <v>4.545454545454546E-05</v>
      </c>
      <c r="N11" s="101">
        <v>0.0016363636363636363</v>
      </c>
      <c r="O11" s="101">
        <v>0.0016363636363636363</v>
      </c>
      <c r="P11" s="101">
        <v>0.0016363636363636363</v>
      </c>
      <c r="Q11" s="101">
        <v>0.0016363636363636363</v>
      </c>
      <c r="R11" s="101">
        <v>0.0016363636363636363</v>
      </c>
      <c r="S11" s="101">
        <v>0.0016363636363636363</v>
      </c>
      <c r="T11" s="101">
        <v>0.0016363636363636363</v>
      </c>
      <c r="U11" s="101">
        <v>0.0016363636363636363</v>
      </c>
      <c r="V11" s="101">
        <v>0.0016363636363636363</v>
      </c>
      <c r="W11" s="101">
        <v>0.0016363636363636363</v>
      </c>
      <c r="X11" s="101">
        <v>0.010222222222222223</v>
      </c>
      <c r="Y11" s="101">
        <v>0.010222222222222223</v>
      </c>
      <c r="Z11" s="101">
        <v>0.010222222222222223</v>
      </c>
      <c r="AA11" s="101">
        <v>0.010222222222222223</v>
      </c>
      <c r="AB11" s="101">
        <v>0.010222222222222223</v>
      </c>
      <c r="AC11" s="101">
        <v>0.010222222222222223</v>
      </c>
      <c r="AD11" s="101">
        <v>0.010222222222222223</v>
      </c>
      <c r="AE11" s="101">
        <v>0.010222222222222223</v>
      </c>
      <c r="AF11" s="101">
        <v>0.010222222222222223</v>
      </c>
      <c r="AG11" s="101">
        <v>0.010222222222222223</v>
      </c>
      <c r="AH11" s="101">
        <v>4.4444444444444447E-05</v>
      </c>
      <c r="AI11" s="101">
        <v>4.4444444444444447E-05</v>
      </c>
      <c r="AJ11" s="101">
        <v>4.4444444444444447E-05</v>
      </c>
      <c r="AK11" s="101">
        <v>4.4444444444444447E-05</v>
      </c>
      <c r="AL11" s="101">
        <v>4.4444444444444447E-05</v>
      </c>
      <c r="AM11" s="101">
        <v>4.4444444444444447E-05</v>
      </c>
      <c r="AN11" s="101">
        <v>4.4444444444444447E-05</v>
      </c>
      <c r="AO11" s="101">
        <v>4.4444444444444447E-05</v>
      </c>
      <c r="AP11" s="101">
        <v>4.4444444444444447E-05</v>
      </c>
      <c r="AQ11" s="101">
        <v>4.4444444444444447E-05</v>
      </c>
      <c r="AR11" s="101">
        <v>0.022222222222222223</v>
      </c>
      <c r="AS11" s="101">
        <v>0.022222222222222223</v>
      </c>
      <c r="AT11" s="101">
        <v>0.022222222222222223</v>
      </c>
      <c r="AU11" s="101">
        <v>0.022222222222222223</v>
      </c>
      <c r="AV11" s="101">
        <v>0.022222222222222223</v>
      </c>
      <c r="AW11" s="101">
        <v>0.022222222222222223</v>
      </c>
      <c r="AX11" s="101">
        <v>0.022222222222222223</v>
      </c>
      <c r="AY11" s="101">
        <v>0.022222222222222223</v>
      </c>
      <c r="AZ11" s="101">
        <v>0.022222222222222223</v>
      </c>
      <c r="BA11" s="101">
        <v>0.022222222222222223</v>
      </c>
      <c r="BB11" s="63">
        <v>0.008391608391608392</v>
      </c>
      <c r="BC11" s="63">
        <v>0.008391608391608392</v>
      </c>
      <c r="BD11" s="63">
        <v>0.008391608391608392</v>
      </c>
      <c r="BE11" s="63">
        <v>0.008391608391608392</v>
      </c>
      <c r="BF11" s="63">
        <v>0.008391608391608392</v>
      </c>
      <c r="BG11" s="63">
        <v>0.008391608391608392</v>
      </c>
      <c r="BH11" s="63">
        <v>0.008391608391608392</v>
      </c>
      <c r="BI11" s="63">
        <v>0.008391608391608392</v>
      </c>
      <c r="BJ11" s="63">
        <v>0.008391608391608392</v>
      </c>
      <c r="BK11" s="63">
        <v>0.008391608391608392</v>
      </c>
      <c r="BL11" s="63">
        <v>2.944423997055576E-05</v>
      </c>
      <c r="BM11" s="63">
        <v>2.944423997055576E-05</v>
      </c>
      <c r="BN11" s="63">
        <v>2.944423997055576E-05</v>
      </c>
      <c r="BO11" s="63">
        <v>2.944423997055576E-05</v>
      </c>
      <c r="BP11" s="63">
        <v>2.944423997055576E-05</v>
      </c>
      <c r="BQ11" s="63">
        <v>2.944423997055576E-05</v>
      </c>
      <c r="BR11" s="63">
        <v>2.944423997055576E-05</v>
      </c>
      <c r="BS11" s="63">
        <v>2.944423997055576E-05</v>
      </c>
      <c r="BT11" s="63">
        <v>2.944423997055576E-05</v>
      </c>
      <c r="BU11" s="63">
        <v>2.944423997055576E-05</v>
      </c>
      <c r="BV11" s="63">
        <v>2.944423997055576E-05</v>
      </c>
      <c r="BW11" s="63">
        <v>2.944423997055576E-05</v>
      </c>
      <c r="BX11" s="63">
        <v>2.944423997055576E-05</v>
      </c>
      <c r="BY11" s="63">
        <v>2.944423997055576E-05</v>
      </c>
      <c r="BZ11" s="63">
        <v>2.944423997055576E-05</v>
      </c>
      <c r="CA11" s="63">
        <v>2.944423997055576E-05</v>
      </c>
      <c r="CB11" s="63">
        <v>2.944423997055576E-05</v>
      </c>
      <c r="CC11" s="63">
        <v>2.944423997055576E-05</v>
      </c>
      <c r="CD11" s="63">
        <v>2.944423997055576E-05</v>
      </c>
      <c r="CE11" s="63">
        <v>2.944423997055576E-05</v>
      </c>
      <c r="CF11" s="63">
        <v>2.944423997055576E-05</v>
      </c>
      <c r="CG11" s="63">
        <v>2.944423997055576E-05</v>
      </c>
      <c r="CH11" s="63">
        <v>2.944423997055576E-05</v>
      </c>
      <c r="CI11" s="63">
        <v>2.944423997055576E-05</v>
      </c>
      <c r="CJ11" s="63">
        <v>2.944423997055576E-05</v>
      </c>
      <c r="CK11" s="63">
        <v>2.944423997055576E-05</v>
      </c>
      <c r="CL11" s="63">
        <v>2.944423997055576E-05</v>
      </c>
      <c r="CM11" s="63">
        <v>2.944423997055576E-05</v>
      </c>
      <c r="CN11" s="63">
        <v>2.944423997055576E-05</v>
      </c>
      <c r="CO11" s="63">
        <v>2.944423997055576E-05</v>
      </c>
      <c r="CP11" s="63">
        <v>2.944423997055576E-05</v>
      </c>
      <c r="CQ11" s="63">
        <v>2.944423997055576E-05</v>
      </c>
      <c r="CR11" s="63">
        <v>2.944423997055576E-05</v>
      </c>
      <c r="CS11" s="63">
        <v>2.944423997055576E-05</v>
      </c>
      <c r="CT11" s="63">
        <v>2.944423997055576E-05</v>
      </c>
      <c r="CU11" s="63">
        <v>2.944423997055576E-05</v>
      </c>
      <c r="CV11" s="63">
        <v>2.944423997055576E-05</v>
      </c>
      <c r="CW11" s="63">
        <v>2.944423997055576E-05</v>
      </c>
      <c r="CX11" s="63">
        <v>2.944423997055576E-05</v>
      </c>
      <c r="CY11" s="63">
        <v>2.944423997055576E-05</v>
      </c>
      <c r="CZ11" s="63">
        <v>2.944423997055576E-05</v>
      </c>
      <c r="DA11" s="63">
        <v>2.944423997055576E-05</v>
      </c>
      <c r="DB11" s="63">
        <v>2.944423997055576E-05</v>
      </c>
      <c r="DC11" s="63">
        <v>2.944423997055576E-05</v>
      </c>
      <c r="DD11" s="63">
        <v>2.944423997055576E-05</v>
      </c>
      <c r="DE11" s="63">
        <v>2.944423997055576E-05</v>
      </c>
      <c r="DF11" s="63">
        <v>2.944423997055576E-05</v>
      </c>
      <c r="DG11" s="63">
        <v>2.944423997055576E-05</v>
      </c>
      <c r="DH11" s="63">
        <v>2.944423997055576E-05</v>
      </c>
      <c r="DI11" s="63">
        <v>2.944423997055576E-05</v>
      </c>
      <c r="DJ11" s="63">
        <v>2.944423997055576E-05</v>
      </c>
      <c r="DK11" s="63">
        <v>2.944423997055576E-05</v>
      </c>
      <c r="DL11" s="63">
        <v>2.944423997055576E-05</v>
      </c>
      <c r="DM11" s="63">
        <v>2.944423997055576E-05</v>
      </c>
      <c r="DN11" s="63">
        <v>2.944423997055576E-05</v>
      </c>
      <c r="DO11" s="63">
        <v>2.944423997055576E-05</v>
      </c>
      <c r="DP11" s="63">
        <v>2.944423997055576E-05</v>
      </c>
      <c r="DQ11" s="63">
        <v>2.944423997055576E-05</v>
      </c>
      <c r="DR11" s="63">
        <v>2.944423997055576E-05</v>
      </c>
      <c r="DS11" s="63">
        <v>2.944423997055576E-05</v>
      </c>
      <c r="DT11" s="63">
        <v>2.944423997055576E-05</v>
      </c>
      <c r="DU11" s="63">
        <v>2.944423997055576E-05</v>
      </c>
      <c r="DV11" s="63">
        <v>2.944423997055576E-05</v>
      </c>
      <c r="DW11" s="63">
        <v>2.944423997055576E-05</v>
      </c>
      <c r="DX11" s="63">
        <v>2.944423997055576E-05</v>
      </c>
      <c r="DY11" s="63">
        <v>2.944423997055576E-05</v>
      </c>
      <c r="DZ11" s="63">
        <v>2.944423997055576E-05</v>
      </c>
      <c r="EA11" s="63">
        <v>2.944423997055576E-05</v>
      </c>
      <c r="EB11" s="63">
        <v>2.944423997055576E-05</v>
      </c>
      <c r="EC11" s="63">
        <v>2.944423997055576E-05</v>
      </c>
      <c r="ED11" s="63">
        <v>2.944423997055576E-05</v>
      </c>
      <c r="EE11" s="63">
        <v>2.944423997055576E-05</v>
      </c>
      <c r="EF11" s="63">
        <v>2.944423997055576E-05</v>
      </c>
      <c r="EG11" s="63">
        <v>2.944423997055576E-05</v>
      </c>
      <c r="EH11" s="63">
        <v>2.944423997055576E-05</v>
      </c>
      <c r="EI11" s="63">
        <v>2.944423997055576E-05</v>
      </c>
      <c r="EJ11" s="63">
        <v>2.944423997055576E-05</v>
      </c>
      <c r="EK11" s="63">
        <v>2.944423997055576E-05</v>
      </c>
      <c r="EL11" s="63">
        <v>2.944423997055576E-05</v>
      </c>
      <c r="EM11" s="63">
        <v>2.944423997055576E-05</v>
      </c>
      <c r="EN11" s="63">
        <v>2.944423997055576E-05</v>
      </c>
      <c r="EO11" s="63">
        <v>2.944423997055576E-05</v>
      </c>
      <c r="EP11" s="63">
        <v>2.944423997055576E-05</v>
      </c>
      <c r="EQ11" s="63">
        <v>2.944423997055576E-05</v>
      </c>
      <c r="ER11" s="63">
        <v>2.944423997055576E-05</v>
      </c>
      <c r="ES11" s="63">
        <v>2.944423997055576E-05</v>
      </c>
      <c r="ET11" s="63">
        <v>2.944423997055576E-05</v>
      </c>
      <c r="EU11" s="63">
        <v>2.944423997055576E-05</v>
      </c>
      <c r="EV11" s="63">
        <v>2.944423997055576E-05</v>
      </c>
      <c r="EW11" s="63">
        <v>2.944423997055576E-05</v>
      </c>
      <c r="EX11" s="63">
        <v>2.944423997055576E-05</v>
      </c>
      <c r="EY11" s="63">
        <v>2.944423997055576E-05</v>
      </c>
      <c r="EZ11" s="63">
        <v>2.944423997055576E-05</v>
      </c>
      <c r="FA11" s="63">
        <v>2.944423997055576E-05</v>
      </c>
      <c r="FB11" s="63">
        <v>2.944423997055576E-05</v>
      </c>
      <c r="FC11" s="63">
        <v>2.944423997055576E-05</v>
      </c>
      <c r="FD11" s="63">
        <v>2.944423997055576E-05</v>
      </c>
      <c r="FE11" s="63">
        <v>2.944423997055576E-05</v>
      </c>
      <c r="FF11" s="63">
        <v>2.944423997055576E-05</v>
      </c>
      <c r="FG11" s="63">
        <v>2.944423997055576E-05</v>
      </c>
      <c r="FH11" s="63">
        <v>2.944423997055576E-05</v>
      </c>
      <c r="FI11" s="63">
        <v>2.944423997055576E-05</v>
      </c>
      <c r="FJ11" s="63">
        <v>2.944423997055576E-05</v>
      </c>
      <c r="FK11" s="63">
        <v>2.944423997055576E-05</v>
      </c>
      <c r="FL11" s="63">
        <v>2.944423997055576E-05</v>
      </c>
      <c r="FM11" s="63">
        <v>2.944423997055576E-05</v>
      </c>
      <c r="FN11" s="63">
        <v>2.944423997055576E-05</v>
      </c>
      <c r="FO11" s="63">
        <v>2.944423997055576E-05</v>
      </c>
      <c r="FP11" s="63">
        <v>2.944423997055576E-05</v>
      </c>
      <c r="FQ11" s="63">
        <v>2.944423997055576E-05</v>
      </c>
      <c r="FR11" s="63">
        <v>2.944423997055576E-05</v>
      </c>
      <c r="FS11" s="63">
        <v>2.944423997055576E-05</v>
      </c>
      <c r="FT11" s="63">
        <v>2.944423997055576E-05</v>
      </c>
      <c r="FU11" s="63">
        <v>2.944423997055576E-05</v>
      </c>
      <c r="FV11" s="63">
        <v>2.944423997055576E-05</v>
      </c>
      <c r="FW11" s="63">
        <v>2.944423997055576E-05</v>
      </c>
      <c r="FX11" s="63">
        <v>2.944423997055576E-05</v>
      </c>
      <c r="FY11" s="63">
        <v>2.944423997055576E-05</v>
      </c>
      <c r="FZ11" s="63">
        <v>2.944423997055576E-05</v>
      </c>
      <c r="GA11" s="63">
        <v>2.944423997055576E-05</v>
      </c>
      <c r="GB11" s="63">
        <v>2.944423997055576E-05</v>
      </c>
      <c r="GC11" s="63">
        <v>2.944423997055576E-05</v>
      </c>
      <c r="GD11" s="63">
        <v>2.944423997055576E-05</v>
      </c>
      <c r="GE11" s="63">
        <v>2.944423997055576E-05</v>
      </c>
      <c r="GF11" s="63">
        <v>2.944423997055576E-05</v>
      </c>
      <c r="GG11" s="63">
        <v>2.944423997055576E-05</v>
      </c>
      <c r="GH11" s="63">
        <v>2.944423997055576E-05</v>
      </c>
      <c r="GI11" s="63">
        <v>2.944423997055576E-05</v>
      </c>
      <c r="GJ11" s="63">
        <v>2.944423997055576E-05</v>
      </c>
      <c r="GK11" s="63">
        <v>2.944423997055576E-05</v>
      </c>
      <c r="GL11" s="63">
        <v>2.944423997055576E-05</v>
      </c>
      <c r="GM11" s="63">
        <v>2.944423997055576E-05</v>
      </c>
      <c r="GN11" s="63">
        <v>2.944423997055576E-05</v>
      </c>
      <c r="GO11" s="63">
        <v>2.944423997055576E-05</v>
      </c>
      <c r="GP11" s="63">
        <v>2.944423997055576E-05</v>
      </c>
      <c r="GQ11" s="63">
        <v>2.944423997055576E-05</v>
      </c>
      <c r="GR11" s="63">
        <v>2.944423997055576E-05</v>
      </c>
      <c r="GS11" s="63">
        <v>2.944423997055576E-05</v>
      </c>
      <c r="GT11" s="63">
        <v>2.944423997055576E-05</v>
      </c>
      <c r="GU11" s="63">
        <v>2.944423997055576E-05</v>
      </c>
      <c r="GV11" s="63">
        <v>2.944423997055576E-05</v>
      </c>
      <c r="GW11" s="63">
        <v>2.944423997055576E-05</v>
      </c>
      <c r="GX11" s="63">
        <v>2.944423997055576E-05</v>
      </c>
      <c r="GY11" s="63">
        <v>0.031578947368421054</v>
      </c>
      <c r="GZ11" s="63">
        <v>0.031578947368421054</v>
      </c>
      <c r="HA11" s="63">
        <v>0.031578947368421054</v>
      </c>
      <c r="HB11" s="63">
        <v>0.031578947368421054</v>
      </c>
      <c r="HC11" s="63">
        <v>0.031578947368421054</v>
      </c>
      <c r="HD11" s="63">
        <v>0.031578947368421054</v>
      </c>
      <c r="HE11" s="63">
        <v>0.031578947368421054</v>
      </c>
      <c r="HF11" s="63">
        <v>0.031578947368421054</v>
      </c>
      <c r="HG11" s="63">
        <v>0.031578947368421054</v>
      </c>
      <c r="HH11" s="63">
        <v>0.031578947368421054</v>
      </c>
      <c r="HI11" s="63">
        <v>0.033846153846153845</v>
      </c>
      <c r="HJ11" s="63">
        <v>0.033846153846153845</v>
      </c>
      <c r="HK11" s="63">
        <v>0.033846153846153845</v>
      </c>
      <c r="HL11" s="63">
        <v>0.033846153846153845</v>
      </c>
      <c r="HM11" s="63">
        <v>0.033846153846153845</v>
      </c>
      <c r="HN11" s="63">
        <v>0.033846153846153845</v>
      </c>
      <c r="HO11" s="63">
        <v>0.033846153846153845</v>
      </c>
      <c r="HP11" s="63">
        <v>0.033846153846153845</v>
      </c>
      <c r="HQ11" s="63">
        <v>0.033846153846153845</v>
      </c>
      <c r="HR11" s="63">
        <v>0.033846153846153845</v>
      </c>
      <c r="HS11" s="63">
        <v>0.04</v>
      </c>
    </row>
    <row r="12" spans="1:227" s="65" customFormat="1" ht="12.75">
      <c r="A12" s="69" t="s">
        <v>73</v>
      </c>
      <c r="B12" s="64">
        <v>0</v>
      </c>
      <c r="C12" s="64">
        <f>B12+C11</f>
        <v>0.25</v>
      </c>
      <c r="D12" s="102">
        <v>0.25004545454545457</v>
      </c>
      <c r="E12" s="102">
        <v>0.25009090909090914</v>
      </c>
      <c r="F12" s="102">
        <v>0.2501363636363637</v>
      </c>
      <c r="G12" s="102">
        <v>0.2501818181818183</v>
      </c>
      <c r="H12" s="102">
        <v>0.25022727272727285</v>
      </c>
      <c r="I12" s="102">
        <v>0.2502727272727274</v>
      </c>
      <c r="J12" s="102">
        <v>0.250318181818182</v>
      </c>
      <c r="K12" s="102">
        <v>0.25036363636363657</v>
      </c>
      <c r="L12" s="102">
        <v>0.25040909090909114</v>
      </c>
      <c r="M12" s="102">
        <v>0.2504545454545457</v>
      </c>
      <c r="N12" s="102">
        <v>0.25209090909090937</v>
      </c>
      <c r="O12" s="102">
        <v>0.253727272727273</v>
      </c>
      <c r="P12" s="102">
        <v>0.2553636363636367</v>
      </c>
      <c r="Q12" s="102">
        <v>0.25700000000000034</v>
      </c>
      <c r="R12" s="102">
        <v>0.258636363636364</v>
      </c>
      <c r="S12" s="102">
        <v>0.26027272727272766</v>
      </c>
      <c r="T12" s="102">
        <v>0.2619090909090913</v>
      </c>
      <c r="U12" s="102">
        <v>0.26354545454545497</v>
      </c>
      <c r="V12" s="102">
        <v>0.26518181818181863</v>
      </c>
      <c r="W12" s="102">
        <v>0.2668181818181823</v>
      </c>
      <c r="X12" s="102">
        <v>0.27704040404040453</v>
      </c>
      <c r="Y12" s="102">
        <v>0.2872626262626268</v>
      </c>
      <c r="Z12" s="102">
        <v>0.297484848484849</v>
      </c>
      <c r="AA12" s="102">
        <v>0.30770707070707126</v>
      </c>
      <c r="AB12" s="102">
        <v>0.3179292929292935</v>
      </c>
      <c r="AC12" s="102">
        <v>0.32815151515151575</v>
      </c>
      <c r="AD12" s="102">
        <v>0.338373737373738</v>
      </c>
      <c r="AE12" s="102">
        <v>0.34859595959596024</v>
      </c>
      <c r="AF12" s="102">
        <v>0.3588181818181825</v>
      </c>
      <c r="AG12" s="102">
        <v>0.3690404040404047</v>
      </c>
      <c r="AH12" s="102">
        <v>0.3690848484848492</v>
      </c>
      <c r="AI12" s="102">
        <v>0.36912929292929364</v>
      </c>
      <c r="AJ12" s="102">
        <v>0.3691737373737381</v>
      </c>
      <c r="AK12" s="102">
        <v>0.36921818181818256</v>
      </c>
      <c r="AL12" s="102">
        <v>0.369262626262627</v>
      </c>
      <c r="AM12" s="102">
        <v>0.36930707070707147</v>
      </c>
      <c r="AN12" s="102">
        <v>0.36935151515151593</v>
      </c>
      <c r="AO12" s="102">
        <v>0.3693959595959604</v>
      </c>
      <c r="AP12" s="102">
        <v>0.36944040404040485</v>
      </c>
      <c r="AQ12" s="102">
        <v>0.3694848484848493</v>
      </c>
      <c r="AR12" s="102">
        <v>0.3917070707070715</v>
      </c>
      <c r="AS12" s="102">
        <v>0.4139292929292937</v>
      </c>
      <c r="AT12" s="102">
        <v>0.4361515151515159</v>
      </c>
      <c r="AU12" s="102">
        <v>0.4583737373737381</v>
      </c>
      <c r="AV12" s="102">
        <v>0.4805959595959603</v>
      </c>
      <c r="AW12" s="102">
        <v>0.5028181818181825</v>
      </c>
      <c r="AX12" s="102">
        <v>0.5250404040404048</v>
      </c>
      <c r="AY12" s="102">
        <v>0.547262626262627</v>
      </c>
      <c r="AZ12" s="102">
        <v>0.5694848484848493</v>
      </c>
      <c r="BA12" s="102">
        <v>0.5917070707070715</v>
      </c>
      <c r="BB12" s="65">
        <v>0.6000986790986799</v>
      </c>
      <c r="BC12" s="65">
        <v>0.6084902874902882</v>
      </c>
      <c r="BD12" s="65">
        <v>0.6168818958818966</v>
      </c>
      <c r="BE12" s="65">
        <v>0.6252735042735049</v>
      </c>
      <c r="BF12" s="65">
        <v>0.6336651126651133</v>
      </c>
      <c r="BG12" s="65">
        <v>0.6420567210567216</v>
      </c>
      <c r="BH12" s="65">
        <v>0.65044832944833</v>
      </c>
      <c r="BI12" s="65">
        <v>0.6588399378399383</v>
      </c>
      <c r="BJ12" s="65">
        <v>0.6672315462315467</v>
      </c>
      <c r="BK12" s="65">
        <v>0.675623154623155</v>
      </c>
      <c r="BL12" s="65">
        <v>0.6756525988631256</v>
      </c>
      <c r="BM12" s="65">
        <v>0.6756820431030961</v>
      </c>
      <c r="BN12" s="65">
        <v>0.6757114873430666</v>
      </c>
      <c r="BO12" s="65">
        <v>0.6757409315830372</v>
      </c>
      <c r="BP12" s="65">
        <v>0.6757703758230077</v>
      </c>
      <c r="BQ12" s="65">
        <v>0.6757998200629782</v>
      </c>
      <c r="BR12" s="65">
        <v>0.6758292643029488</v>
      </c>
      <c r="BS12" s="65">
        <v>0.6758587085429193</v>
      </c>
      <c r="BT12" s="65">
        <v>0.6758881527828898</v>
      </c>
      <c r="BU12" s="65">
        <v>0.6759175970228604</v>
      </c>
      <c r="BV12" s="65">
        <v>0.6759470412628309</v>
      </c>
      <c r="BW12" s="65">
        <v>0.6759764855028014</v>
      </c>
      <c r="BX12" s="65">
        <v>0.676005929742772</v>
      </c>
      <c r="BY12" s="65">
        <v>0.6760353739827425</v>
      </c>
      <c r="BZ12" s="65">
        <v>0.676064818222713</v>
      </c>
      <c r="CA12" s="65">
        <v>0.6760942624626836</v>
      </c>
      <c r="CB12" s="65">
        <v>0.6761237067026541</v>
      </c>
      <c r="CC12" s="65">
        <v>0.6761531509426246</v>
      </c>
      <c r="CD12" s="65">
        <v>0.6761825951825952</v>
      </c>
      <c r="CE12" s="65">
        <v>0.6762120394225657</v>
      </c>
      <c r="CF12" s="65">
        <v>0.6762414836625362</v>
      </c>
      <c r="CG12" s="65">
        <v>0.6762709279025068</v>
      </c>
      <c r="CH12" s="65">
        <v>0.6763003721424773</v>
      </c>
      <c r="CI12" s="65">
        <v>0.6763298163824478</v>
      </c>
      <c r="CJ12" s="65">
        <v>0.6763592606224184</v>
      </c>
      <c r="CK12" s="65">
        <v>0.6763887048623889</v>
      </c>
      <c r="CL12" s="65">
        <v>0.6764181491023594</v>
      </c>
      <c r="CM12" s="65">
        <v>0.67644759334233</v>
      </c>
      <c r="CN12" s="65">
        <v>0.6764770375823005</v>
      </c>
      <c r="CO12" s="65">
        <v>0.676506481822271</v>
      </c>
      <c r="CP12" s="65">
        <v>0.6765359260622416</v>
      </c>
      <c r="CQ12" s="65">
        <v>0.6765653703022121</v>
      </c>
      <c r="CR12" s="65">
        <v>0.6765948145421826</v>
      </c>
      <c r="CS12" s="65">
        <v>0.6766242587821532</v>
      </c>
      <c r="CT12" s="65">
        <v>0.6766537030221237</v>
      </c>
      <c r="CU12" s="65">
        <v>0.6766831472620942</v>
      </c>
      <c r="CV12" s="65">
        <v>0.6767125915020648</v>
      </c>
      <c r="CW12" s="65">
        <v>0.6767420357420353</v>
      </c>
      <c r="CX12" s="65">
        <v>0.6767714799820058</v>
      </c>
      <c r="CY12" s="65">
        <v>0.6768009242219764</v>
      </c>
      <c r="CZ12" s="65">
        <v>0.6768303684619469</v>
      </c>
      <c r="DA12" s="65">
        <v>0.6768598127019174</v>
      </c>
      <c r="DB12" s="65">
        <v>0.676889256941888</v>
      </c>
      <c r="DC12" s="65">
        <v>0.6769187011818585</v>
      </c>
      <c r="DD12" s="65">
        <v>0.676948145421829</v>
      </c>
      <c r="DE12" s="65">
        <v>0.6769775896617996</v>
      </c>
      <c r="DF12" s="65">
        <v>0.6770070339017701</v>
      </c>
      <c r="DG12" s="65">
        <v>0.6770364781417406</v>
      </c>
      <c r="DH12" s="65">
        <v>0.6770659223817111</v>
      </c>
      <c r="DI12" s="65">
        <v>0.6770953666216817</v>
      </c>
      <c r="DJ12" s="65">
        <v>0.6771248108616522</v>
      </c>
      <c r="DK12" s="65">
        <v>0.6771542551016227</v>
      </c>
      <c r="DL12" s="65">
        <v>0.6771836993415933</v>
      </c>
      <c r="DM12" s="65">
        <v>0.6772131435815638</v>
      </c>
      <c r="DN12" s="65">
        <v>0.6772425878215343</v>
      </c>
      <c r="DO12" s="65">
        <v>0.6772720320615049</v>
      </c>
      <c r="DP12" s="65">
        <v>0.6773014763014754</v>
      </c>
      <c r="DQ12" s="65">
        <v>0.677330920541446</v>
      </c>
      <c r="DR12" s="65">
        <v>0.6773603647814165</v>
      </c>
      <c r="DS12" s="65">
        <v>0.677389809021387</v>
      </c>
      <c r="DT12" s="65">
        <v>0.6774192532613575</v>
      </c>
      <c r="DU12" s="65">
        <v>0.6774486975013281</v>
      </c>
      <c r="DV12" s="65">
        <v>0.6774781417412986</v>
      </c>
      <c r="DW12" s="65">
        <v>0.6775075859812691</v>
      </c>
      <c r="DX12" s="65">
        <v>0.6775370302212397</v>
      </c>
      <c r="DY12" s="65">
        <v>0.6775664744612102</v>
      </c>
      <c r="DZ12" s="65">
        <v>0.6775959187011807</v>
      </c>
      <c r="EA12" s="65">
        <v>0.6776253629411513</v>
      </c>
      <c r="EB12" s="65">
        <v>0.6776548071811218</v>
      </c>
      <c r="EC12" s="65">
        <v>0.6776842514210923</v>
      </c>
      <c r="ED12" s="65">
        <v>0.6777136956610629</v>
      </c>
      <c r="EE12" s="65">
        <v>0.6777431399010334</v>
      </c>
      <c r="EF12" s="65">
        <v>0.6777725841410039</v>
      </c>
      <c r="EG12" s="65">
        <v>0.6778020283809745</v>
      </c>
      <c r="EH12" s="65">
        <v>0.677831472620945</v>
      </c>
      <c r="EI12" s="65">
        <v>0.6778609168609155</v>
      </c>
      <c r="EJ12" s="65">
        <v>0.6778903611008861</v>
      </c>
      <c r="EK12" s="65">
        <v>0.6779198053408566</v>
      </c>
      <c r="EL12" s="65">
        <v>0.6779492495808271</v>
      </c>
      <c r="EM12" s="65">
        <v>0.6779786938207977</v>
      </c>
      <c r="EN12" s="65">
        <v>0.6780081380607682</v>
      </c>
      <c r="EO12" s="65">
        <v>0.6780375823007387</v>
      </c>
      <c r="EP12" s="65">
        <v>0.6780670265407093</v>
      </c>
      <c r="EQ12" s="65">
        <v>0.6780964707806798</v>
      </c>
      <c r="ER12" s="65">
        <v>0.6781259150206503</v>
      </c>
      <c r="ES12" s="65">
        <v>0.6781553592606209</v>
      </c>
      <c r="ET12" s="65">
        <v>0.6781848035005914</v>
      </c>
      <c r="EU12" s="65">
        <v>0.6782142477405619</v>
      </c>
      <c r="EV12" s="65">
        <v>0.6782436919805325</v>
      </c>
      <c r="EW12" s="65">
        <v>0.678273136220503</v>
      </c>
      <c r="EX12" s="65">
        <v>0.6783025804604735</v>
      </c>
      <c r="EY12" s="65">
        <v>0.6783320247004441</v>
      </c>
      <c r="EZ12" s="65">
        <v>0.6783614689404146</v>
      </c>
      <c r="FA12" s="65">
        <v>0.6783909131803851</v>
      </c>
      <c r="FB12" s="65">
        <v>0.6784203574203557</v>
      </c>
      <c r="FC12" s="65">
        <v>0.6784498016603262</v>
      </c>
      <c r="FD12" s="65">
        <v>0.6784792459002967</v>
      </c>
      <c r="FE12" s="65">
        <v>0.6785086901402673</v>
      </c>
      <c r="FF12" s="65">
        <v>0.6785381343802378</v>
      </c>
      <c r="FG12" s="65">
        <v>0.6785675786202083</v>
      </c>
      <c r="FH12" s="65">
        <v>0.6785970228601789</v>
      </c>
      <c r="FI12" s="65">
        <v>0.6786264671001494</v>
      </c>
      <c r="FJ12" s="65">
        <v>0.6786559113401199</v>
      </c>
      <c r="FK12" s="65">
        <v>0.6786853555800905</v>
      </c>
      <c r="FL12" s="65">
        <v>0.678714799820061</v>
      </c>
      <c r="FM12" s="65">
        <v>0.6787442440600315</v>
      </c>
      <c r="FN12" s="65">
        <v>0.6787736883000021</v>
      </c>
      <c r="FO12" s="65">
        <v>0.6788031325399726</v>
      </c>
      <c r="FP12" s="65">
        <v>0.6788325767799431</v>
      </c>
      <c r="FQ12" s="65">
        <v>0.6788620210199137</v>
      </c>
      <c r="FR12" s="65">
        <v>0.6788914652598842</v>
      </c>
      <c r="FS12" s="65">
        <v>0.6789209094998547</v>
      </c>
      <c r="FT12" s="65">
        <v>0.6789503537398253</v>
      </c>
      <c r="FU12" s="65">
        <v>0.6789797979797958</v>
      </c>
      <c r="FV12" s="65">
        <v>0.6790092422197663</v>
      </c>
      <c r="FW12" s="65">
        <v>0.6790386864597369</v>
      </c>
      <c r="FX12" s="65">
        <v>0.6790681306997074</v>
      </c>
      <c r="FY12" s="65">
        <v>0.6790975749396779</v>
      </c>
      <c r="FZ12" s="65">
        <v>0.6791270191796485</v>
      </c>
      <c r="GA12" s="65">
        <v>0.679156463419619</v>
      </c>
      <c r="GB12" s="65">
        <v>0.6791859076595895</v>
      </c>
      <c r="GC12" s="65">
        <v>0.6792153518995601</v>
      </c>
      <c r="GD12" s="65">
        <v>0.6792447961395306</v>
      </c>
      <c r="GE12" s="65">
        <v>0.6792742403795011</v>
      </c>
      <c r="GF12" s="65">
        <v>0.6793036846194717</v>
      </c>
      <c r="GG12" s="65">
        <v>0.6793331288594422</v>
      </c>
      <c r="GH12" s="65">
        <v>0.6793625730994127</v>
      </c>
      <c r="GI12" s="65">
        <v>0.6793920173393833</v>
      </c>
      <c r="GJ12" s="65">
        <v>0.6794214615793538</v>
      </c>
      <c r="GK12" s="65">
        <v>0.6794509058193243</v>
      </c>
      <c r="GL12" s="65">
        <v>0.6794803500592949</v>
      </c>
      <c r="GM12" s="65">
        <v>0.6795097942992654</v>
      </c>
      <c r="GN12" s="65">
        <v>0.6795392385392359</v>
      </c>
      <c r="GO12" s="65">
        <v>0.6795686827792065</v>
      </c>
      <c r="GP12" s="65">
        <v>0.679598127019177</v>
      </c>
      <c r="GQ12" s="65">
        <v>0.6796275712591475</v>
      </c>
      <c r="GR12" s="65">
        <v>0.6796570154991181</v>
      </c>
      <c r="GS12" s="65">
        <v>0.6796864597390886</v>
      </c>
      <c r="GT12" s="65">
        <v>0.6797159039790591</v>
      </c>
      <c r="GU12" s="65">
        <v>0.6797453482190297</v>
      </c>
      <c r="GV12" s="65">
        <v>0.6797747924590002</v>
      </c>
      <c r="GW12" s="65">
        <v>0.6798042366989707</v>
      </c>
      <c r="GX12" s="65">
        <v>0.6798336809389413</v>
      </c>
      <c r="GY12" s="65">
        <v>0.7114126283073623</v>
      </c>
      <c r="GZ12" s="65">
        <v>0.7429915756757833</v>
      </c>
      <c r="HA12" s="65">
        <v>0.7745705230442044</v>
      </c>
      <c r="HB12" s="65">
        <v>0.8061494704126254</v>
      </c>
      <c r="HC12" s="65">
        <v>0.8377284177810465</v>
      </c>
      <c r="HD12" s="65">
        <v>0.8693073651494675</v>
      </c>
      <c r="HE12" s="65">
        <v>0.9008863125178885</v>
      </c>
      <c r="HF12" s="65">
        <v>0.9324652598863096</v>
      </c>
      <c r="HG12" s="65">
        <v>0.9640442072547306</v>
      </c>
      <c r="HH12" s="65">
        <v>0.9956231546231517</v>
      </c>
      <c r="HI12" s="65">
        <v>1.0294693084693054</v>
      </c>
      <c r="HJ12" s="65">
        <v>1.0633154623154593</v>
      </c>
      <c r="HK12" s="65">
        <v>1.0971616161616131</v>
      </c>
      <c r="HL12" s="65">
        <v>1.131007770007767</v>
      </c>
      <c r="HM12" s="65">
        <v>1.1648539238539208</v>
      </c>
      <c r="HN12" s="65">
        <v>1.1987000777000747</v>
      </c>
      <c r="HO12" s="65">
        <v>1.2325462315462286</v>
      </c>
      <c r="HP12" s="65">
        <v>1.2663923853923824</v>
      </c>
      <c r="HQ12" s="65">
        <v>1.3002385392385363</v>
      </c>
      <c r="HR12" s="65">
        <v>1.3340846930846901</v>
      </c>
      <c r="HS12" s="65">
        <v>1.3740846930846902</v>
      </c>
    </row>
    <row r="13" spans="1:227" s="41" customFormat="1" ht="12.75">
      <c r="A13" s="133" t="s">
        <v>54</v>
      </c>
      <c r="B13" s="134">
        <f>Ti</f>
        <v>22.5</v>
      </c>
      <c r="C13" s="134">
        <f>-1*(Ti-Te)/Rcelk*C12+Ti</f>
        <v>19.679940931223836</v>
      </c>
      <c r="D13" s="135">
        <v>19.679428193211333</v>
      </c>
      <c r="E13" s="103">
        <v>19.678915455198826</v>
      </c>
      <c r="F13" s="103">
        <v>19.678402717186323</v>
      </c>
      <c r="G13" s="103">
        <v>19.677889979173816</v>
      </c>
      <c r="H13" s="103">
        <v>19.67737724116131</v>
      </c>
      <c r="I13" s="103">
        <v>19.676864503148806</v>
      </c>
      <c r="J13" s="103">
        <v>19.6763517651363</v>
      </c>
      <c r="K13" s="103">
        <v>19.675839027123796</v>
      </c>
      <c r="L13" s="103">
        <v>19.67532628911129</v>
      </c>
      <c r="M13" s="103">
        <v>19.674813551098786</v>
      </c>
      <c r="N13" s="103">
        <v>19.656354982648615</v>
      </c>
      <c r="O13" s="103">
        <v>19.637896414198444</v>
      </c>
      <c r="P13" s="103">
        <v>19.619437845748273</v>
      </c>
      <c r="Q13" s="103">
        <v>19.6009792772981</v>
      </c>
      <c r="R13" s="103">
        <v>19.58252070884793</v>
      </c>
      <c r="S13" s="103">
        <v>19.564062140397755</v>
      </c>
      <c r="T13" s="103">
        <v>19.545603571947584</v>
      </c>
      <c r="U13" s="103">
        <v>19.527145003497413</v>
      </c>
      <c r="V13" s="103">
        <v>19.50868643504724</v>
      </c>
      <c r="W13" s="103">
        <v>19.49022786659707</v>
      </c>
      <c r="X13" s="103">
        <v>19.374918784673778</v>
      </c>
      <c r="Y13" s="103">
        <v>19.25960970275049</v>
      </c>
      <c r="Z13" s="103">
        <v>19.144300620827195</v>
      </c>
      <c r="AA13" s="103">
        <v>19.028991538903902</v>
      </c>
      <c r="AB13" s="103">
        <v>18.91368245698061</v>
      </c>
      <c r="AC13" s="103">
        <v>18.798373375057317</v>
      </c>
      <c r="AD13" s="103">
        <v>18.683064293134024</v>
      </c>
      <c r="AE13" s="103">
        <v>18.567755211210734</v>
      </c>
      <c r="AF13" s="103">
        <v>18.45244612928744</v>
      </c>
      <c r="AG13" s="103">
        <v>18.33713704736415</v>
      </c>
      <c r="AH13" s="103">
        <v>18.336635703529698</v>
      </c>
      <c r="AI13" s="103">
        <v>18.33613435969525</v>
      </c>
      <c r="AJ13" s="103">
        <v>18.3356330158608</v>
      </c>
      <c r="AK13" s="103">
        <v>18.33513167202635</v>
      </c>
      <c r="AL13" s="103">
        <v>18.334630328191903</v>
      </c>
      <c r="AM13" s="103">
        <v>18.334128984357452</v>
      </c>
      <c r="AN13" s="103">
        <v>18.333627640523005</v>
      </c>
      <c r="AO13" s="103">
        <v>18.333126296688555</v>
      </c>
      <c r="AP13" s="103">
        <v>18.332624952854104</v>
      </c>
      <c r="AQ13" s="103">
        <v>18.332123609019657</v>
      </c>
      <c r="AR13" s="103">
        <v>18.08145169179511</v>
      </c>
      <c r="AS13" s="103">
        <v>17.830779774570562</v>
      </c>
      <c r="AT13" s="103">
        <v>17.580107857346015</v>
      </c>
      <c r="AU13" s="103">
        <v>17.329435940121467</v>
      </c>
      <c r="AV13" s="103">
        <v>17.07876402289692</v>
      </c>
      <c r="AW13" s="103">
        <v>16.828092105672372</v>
      </c>
      <c r="AX13" s="103">
        <v>16.57742018844782</v>
      </c>
      <c r="AY13" s="103">
        <v>16.326748271223273</v>
      </c>
      <c r="AZ13" s="103">
        <v>16.076076353998726</v>
      </c>
      <c r="BA13" s="103">
        <v>15.825404436774177</v>
      </c>
      <c r="BB13" s="41">
        <v>15.730745111388684</v>
      </c>
      <c r="BC13" s="41">
        <v>15.636085786003191</v>
      </c>
      <c r="BD13" s="41">
        <v>15.541426460617698</v>
      </c>
      <c r="BE13" s="41">
        <v>15.446767135232205</v>
      </c>
      <c r="BF13" s="41">
        <v>15.35210780984671</v>
      </c>
      <c r="BG13" s="41">
        <v>15.257448484461218</v>
      </c>
      <c r="BH13" s="41">
        <v>15.162789159075725</v>
      </c>
      <c r="BI13" s="41">
        <v>15.068129833690232</v>
      </c>
      <c r="BJ13" s="41">
        <v>14.97347050830474</v>
      </c>
      <c r="BK13" s="41">
        <v>14.878811182919247</v>
      </c>
      <c r="BL13" s="41">
        <v>14.878479044935437</v>
      </c>
      <c r="BM13" s="41">
        <v>14.87814690695163</v>
      </c>
      <c r="BN13" s="41">
        <v>14.87781476896782</v>
      </c>
      <c r="BO13" s="41">
        <v>14.877482630984012</v>
      </c>
      <c r="BP13" s="41">
        <v>14.877150493000203</v>
      </c>
      <c r="BQ13" s="41">
        <v>14.876818355016395</v>
      </c>
      <c r="BR13" s="41">
        <v>14.876486217032586</v>
      </c>
      <c r="BS13" s="41">
        <v>14.876154079048778</v>
      </c>
      <c r="BT13" s="41">
        <v>14.87582194106497</v>
      </c>
      <c r="BU13" s="41">
        <v>14.87548980308116</v>
      </c>
      <c r="BV13" s="41">
        <v>14.875157665097353</v>
      </c>
      <c r="BW13" s="41">
        <v>14.874825527113543</v>
      </c>
      <c r="BX13" s="41">
        <v>14.874493389129736</v>
      </c>
      <c r="BY13" s="41">
        <v>14.874161251145926</v>
      </c>
      <c r="BZ13" s="41">
        <v>14.873829113162119</v>
      </c>
      <c r="CA13" s="41">
        <v>14.87349697517831</v>
      </c>
      <c r="CB13" s="41">
        <v>14.873164837194501</v>
      </c>
      <c r="CC13" s="41">
        <v>14.872832699210694</v>
      </c>
      <c r="CD13" s="41">
        <v>14.872500561226884</v>
      </c>
      <c r="CE13" s="41">
        <v>14.872168423243076</v>
      </c>
      <c r="CF13" s="41">
        <v>14.871836285259267</v>
      </c>
      <c r="CG13" s="41">
        <v>14.87150414727546</v>
      </c>
      <c r="CH13" s="41">
        <v>14.87117200929165</v>
      </c>
      <c r="CI13" s="41">
        <v>14.870839871307842</v>
      </c>
      <c r="CJ13" s="41">
        <v>14.870507733324034</v>
      </c>
      <c r="CK13" s="41">
        <v>14.870175595340225</v>
      </c>
      <c r="CL13" s="41">
        <v>14.869843457356417</v>
      </c>
      <c r="CM13" s="41">
        <v>14.869511319372608</v>
      </c>
      <c r="CN13" s="41">
        <v>14.8691791813888</v>
      </c>
      <c r="CO13" s="41">
        <v>14.86884704340499</v>
      </c>
      <c r="CP13" s="41">
        <v>14.868514905421183</v>
      </c>
      <c r="CQ13" s="41">
        <v>14.868182767437373</v>
      </c>
      <c r="CR13" s="41">
        <v>14.867850629453566</v>
      </c>
      <c r="CS13" s="41">
        <v>14.867518491469758</v>
      </c>
      <c r="CT13" s="41">
        <v>14.867186353485948</v>
      </c>
      <c r="CU13" s="41">
        <v>14.86685421550214</v>
      </c>
      <c r="CV13" s="41">
        <v>14.866522077518331</v>
      </c>
      <c r="CW13" s="41">
        <v>14.866189939534523</v>
      </c>
      <c r="CX13" s="41">
        <v>14.865857801550714</v>
      </c>
      <c r="CY13" s="41">
        <v>14.865525663566906</v>
      </c>
      <c r="CZ13" s="41">
        <v>14.865193525583098</v>
      </c>
      <c r="DA13" s="41">
        <v>14.864861387599289</v>
      </c>
      <c r="DB13" s="41">
        <v>14.864529249615481</v>
      </c>
      <c r="DC13" s="41">
        <v>14.864197111631672</v>
      </c>
      <c r="DD13" s="41">
        <v>14.863864973647864</v>
      </c>
      <c r="DE13" s="41">
        <v>14.863532835664055</v>
      </c>
      <c r="DF13" s="41">
        <v>14.863200697680247</v>
      </c>
      <c r="DG13" s="41">
        <v>14.862868559696437</v>
      </c>
      <c r="DH13" s="41">
        <v>14.86253642171263</v>
      </c>
      <c r="DI13" s="41">
        <v>14.862204283728822</v>
      </c>
      <c r="DJ13" s="41">
        <v>14.861872145745012</v>
      </c>
      <c r="DK13" s="41">
        <v>14.861540007761205</v>
      </c>
      <c r="DL13" s="41">
        <v>14.861207869777395</v>
      </c>
      <c r="DM13" s="41">
        <v>14.860875731793588</v>
      </c>
      <c r="DN13" s="41">
        <v>14.860543593809778</v>
      </c>
      <c r="DO13" s="41">
        <v>14.86021145582597</v>
      </c>
      <c r="DP13" s="41">
        <v>14.85987931784216</v>
      </c>
      <c r="DQ13" s="41">
        <v>14.859547179858353</v>
      </c>
      <c r="DR13" s="41">
        <v>14.859215041874545</v>
      </c>
      <c r="DS13" s="41">
        <v>14.858882903890736</v>
      </c>
      <c r="DT13" s="41">
        <v>14.858550765906928</v>
      </c>
      <c r="DU13" s="41">
        <v>14.858218627923119</v>
      </c>
      <c r="DV13" s="41">
        <v>14.857886489939311</v>
      </c>
      <c r="DW13" s="41">
        <v>14.857554351955502</v>
      </c>
      <c r="DX13" s="41">
        <v>14.857222213971694</v>
      </c>
      <c r="DY13" s="41">
        <v>14.856890075987886</v>
      </c>
      <c r="DZ13" s="41">
        <v>14.856557938004077</v>
      </c>
      <c r="EA13" s="41">
        <v>14.856225800020269</v>
      </c>
      <c r="EB13" s="41">
        <v>14.85589366203646</v>
      </c>
      <c r="EC13" s="41">
        <v>14.855561524052652</v>
      </c>
      <c r="ED13" s="41">
        <v>14.855229386068842</v>
      </c>
      <c r="EE13" s="41">
        <v>14.854897248085035</v>
      </c>
      <c r="EF13" s="41">
        <v>14.854565110101225</v>
      </c>
      <c r="EG13" s="41">
        <v>14.854232972117417</v>
      </c>
      <c r="EH13" s="41">
        <v>14.85390083413361</v>
      </c>
      <c r="EI13" s="41">
        <v>14.8535686961498</v>
      </c>
      <c r="EJ13" s="41">
        <v>14.853236558165992</v>
      </c>
      <c r="EK13" s="41">
        <v>14.852904420182183</v>
      </c>
      <c r="EL13" s="41">
        <v>14.852572282198375</v>
      </c>
      <c r="EM13" s="41">
        <v>14.852240144214566</v>
      </c>
      <c r="EN13" s="41">
        <v>14.851908006230758</v>
      </c>
      <c r="EO13" s="41">
        <v>14.85157586824695</v>
      </c>
      <c r="EP13" s="41">
        <v>14.85124373026314</v>
      </c>
      <c r="EQ13" s="41">
        <v>14.850911592279333</v>
      </c>
      <c r="ER13" s="41">
        <v>14.850579454295524</v>
      </c>
      <c r="ES13" s="41">
        <v>14.850247316311716</v>
      </c>
      <c r="ET13" s="41">
        <v>14.849915178327906</v>
      </c>
      <c r="EU13" s="41">
        <v>14.849583040344099</v>
      </c>
      <c r="EV13" s="41">
        <v>14.84925090236029</v>
      </c>
      <c r="EW13" s="41">
        <v>14.848918764376482</v>
      </c>
      <c r="EX13" s="41">
        <v>14.848586626392674</v>
      </c>
      <c r="EY13" s="41">
        <v>14.848254488408864</v>
      </c>
      <c r="EZ13" s="41">
        <v>14.847922350425057</v>
      </c>
      <c r="FA13" s="41">
        <v>14.847590212441247</v>
      </c>
      <c r="FB13" s="41">
        <v>14.84725807445744</v>
      </c>
      <c r="FC13" s="41">
        <v>14.84692593647363</v>
      </c>
      <c r="FD13" s="41">
        <v>14.846593798489822</v>
      </c>
      <c r="FE13" s="41">
        <v>14.846261660506013</v>
      </c>
      <c r="FF13" s="41">
        <v>14.845929522522205</v>
      </c>
      <c r="FG13" s="41">
        <v>14.845597384538397</v>
      </c>
      <c r="FH13" s="41">
        <v>14.845265246554588</v>
      </c>
      <c r="FI13" s="41">
        <v>14.84493310857078</v>
      </c>
      <c r="FJ13" s="41">
        <v>14.84460097058697</v>
      </c>
      <c r="FK13" s="41">
        <v>14.844268832603163</v>
      </c>
      <c r="FL13" s="41">
        <v>14.843936694619353</v>
      </c>
      <c r="FM13" s="41">
        <v>14.843604556635546</v>
      </c>
      <c r="FN13" s="41">
        <v>14.843272418651738</v>
      </c>
      <c r="FO13" s="41">
        <v>14.842940280667928</v>
      </c>
      <c r="FP13" s="41">
        <v>14.84260814268412</v>
      </c>
      <c r="FQ13" s="41">
        <v>14.842276004700311</v>
      </c>
      <c r="FR13" s="41">
        <v>14.841943866716504</v>
      </c>
      <c r="FS13" s="41">
        <v>14.841611728732694</v>
      </c>
      <c r="FT13" s="41">
        <v>14.841279590748886</v>
      </c>
      <c r="FU13" s="41">
        <v>14.840947452765077</v>
      </c>
      <c r="FV13" s="41">
        <v>14.84061531478127</v>
      </c>
      <c r="FW13" s="41">
        <v>14.840283176797461</v>
      </c>
      <c r="FX13" s="41">
        <v>14.839951038813652</v>
      </c>
      <c r="FY13" s="41">
        <v>14.839618900829844</v>
      </c>
      <c r="FZ13" s="41">
        <v>14.839286762846035</v>
      </c>
      <c r="GA13" s="41">
        <v>14.838954624862227</v>
      </c>
      <c r="GB13" s="41">
        <v>14.838622486878418</v>
      </c>
      <c r="GC13" s="41">
        <v>14.83829034889461</v>
      </c>
      <c r="GD13" s="41">
        <v>14.8379582109108</v>
      </c>
      <c r="GE13" s="41">
        <v>14.837626072926993</v>
      </c>
      <c r="GF13" s="41">
        <v>14.837293934943185</v>
      </c>
      <c r="GG13" s="41">
        <v>14.836961796959375</v>
      </c>
      <c r="GH13" s="41">
        <v>14.836629658975568</v>
      </c>
      <c r="GI13" s="41">
        <v>14.836297520991758</v>
      </c>
      <c r="GJ13" s="41">
        <v>14.83596538300795</v>
      </c>
      <c r="GK13" s="41">
        <v>14.835633245024141</v>
      </c>
      <c r="GL13" s="41">
        <v>14.835301107040333</v>
      </c>
      <c r="GM13" s="41">
        <v>14.834968969056526</v>
      </c>
      <c r="GN13" s="41">
        <v>14.834636831072716</v>
      </c>
      <c r="GO13" s="41">
        <v>14.834304693088908</v>
      </c>
      <c r="GP13" s="41">
        <v>14.833972555105099</v>
      </c>
      <c r="GQ13" s="41">
        <v>14.833640417121291</v>
      </c>
      <c r="GR13" s="41">
        <v>14.833308279137482</v>
      </c>
      <c r="GS13" s="41">
        <v>14.832976141153674</v>
      </c>
      <c r="GT13" s="41">
        <v>14.832644003169865</v>
      </c>
      <c r="GU13" s="41">
        <v>14.832311865186057</v>
      </c>
      <c r="GV13" s="41">
        <v>14.831979727202249</v>
      </c>
      <c r="GW13" s="41">
        <v>14.83164758921844</v>
      </c>
      <c r="GX13" s="41">
        <v>14.831315451234632</v>
      </c>
      <c r="GY13" s="41">
        <v>14.475097463599747</v>
      </c>
      <c r="GZ13" s="41">
        <v>14.118879475964864</v>
      </c>
      <c r="HA13" s="41">
        <v>13.76266148832998</v>
      </c>
      <c r="HB13" s="41">
        <v>13.406443500695097</v>
      </c>
      <c r="HC13" s="41">
        <v>13.050225513060212</v>
      </c>
      <c r="HD13" s="41">
        <v>12.694007525425329</v>
      </c>
      <c r="HE13" s="41">
        <v>12.337789537790446</v>
      </c>
      <c r="HF13" s="41">
        <v>11.981571550155563</v>
      </c>
      <c r="HG13" s="41">
        <v>11.625353562520678</v>
      </c>
      <c r="HH13" s="41">
        <v>11.269135574885794</v>
      </c>
      <c r="HI13" s="41">
        <v>10.887342962497637</v>
      </c>
      <c r="HJ13" s="41">
        <v>10.50555035010948</v>
      </c>
      <c r="HK13" s="41">
        <v>10.123757737721323</v>
      </c>
      <c r="HL13" s="41">
        <v>9.741965125333165</v>
      </c>
      <c r="HM13" s="41">
        <v>9.360172512945008</v>
      </c>
      <c r="HN13" s="41">
        <v>8.978379900556849</v>
      </c>
      <c r="HO13" s="41">
        <v>8.596587288168692</v>
      </c>
      <c r="HP13" s="41">
        <v>8.214794675780535</v>
      </c>
      <c r="HQ13" s="41">
        <v>7.833002063392377</v>
      </c>
      <c r="HR13" s="41">
        <v>7.451209451004219</v>
      </c>
      <c r="HS13" s="41">
        <f>Te</f>
        <v>7</v>
      </c>
    </row>
    <row r="14" spans="1:53" s="41" customFormat="1" ht="12.75">
      <c r="A14" s="70"/>
      <c r="B14" s="26"/>
      <c r="C14" s="26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</row>
    <row r="15" spans="1:54" s="58" customFormat="1" ht="12.75">
      <c r="A15" s="86"/>
      <c r="B15" s="57"/>
      <c r="C15" s="57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57"/>
    </row>
    <row r="16" spans="1:243" s="62" customFormat="1" ht="14.25">
      <c r="A16" s="72" t="s">
        <v>68</v>
      </c>
      <c r="B16" s="27"/>
      <c r="C16" s="27">
        <f>Rdsi</f>
        <v>0</v>
      </c>
      <c r="D16" s="105">
        <v>0.5122435983484172</v>
      </c>
      <c r="E16" s="105">
        <v>0.5122444952774794</v>
      </c>
      <c r="F16" s="105">
        <v>0.5122453922096827</v>
      </c>
      <c r="G16" s="105">
        <v>0.512246289145027</v>
      </c>
      <c r="H16" s="105">
        <v>0.5122471860835123</v>
      </c>
      <c r="I16" s="105">
        <v>0.5122480830251387</v>
      </c>
      <c r="J16" s="105">
        <v>0.5122489799699063</v>
      </c>
      <c r="K16" s="105">
        <v>0.5122498769178148</v>
      </c>
      <c r="L16" s="105">
        <v>0.5122507738688645</v>
      </c>
      <c r="M16" s="105">
        <v>0.5122516708230553</v>
      </c>
      <c r="N16" s="105">
        <v>0.027663334016367225</v>
      </c>
      <c r="O16" s="105">
        <v>0.027665078028161275</v>
      </c>
      <c r="P16" s="105">
        <v>0.02766682225986872</v>
      </c>
      <c r="Q16" s="105">
        <v>0.027668566711531166</v>
      </c>
      <c r="R16" s="105">
        <v>0.027670311383190215</v>
      </c>
      <c r="S16" s="105">
        <v>0.02767205627488749</v>
      </c>
      <c r="T16" s="105">
        <v>0.02767380138666462</v>
      </c>
      <c r="U16" s="105">
        <v>0.02767554671856324</v>
      </c>
      <c r="V16" s="105">
        <v>0.027677292270625008</v>
      </c>
      <c r="W16" s="105">
        <v>0.02767903804289158</v>
      </c>
      <c r="X16" s="105">
        <v>0.018870187274757425</v>
      </c>
      <c r="Y16" s="105">
        <v>0.01887762856224652</v>
      </c>
      <c r="Z16" s="105">
        <v>0.01888507572085953</v>
      </c>
      <c r="AA16" s="105">
        <v>0.018892528757547607</v>
      </c>
      <c r="AB16" s="105">
        <v>0.01889998767927288</v>
      </c>
      <c r="AC16" s="105">
        <v>0.018907452493008486</v>
      </c>
      <c r="AD16" s="105">
        <v>0.018914923205738583</v>
      </c>
      <c r="AE16" s="105">
        <v>0.01892239982445836</v>
      </c>
      <c r="AF16" s="105">
        <v>0.01892988235617408</v>
      </c>
      <c r="AG16" s="105">
        <v>0.018937370807903087</v>
      </c>
      <c r="AH16" s="105">
        <v>1.4820576557732346</v>
      </c>
      <c r="AI16" s="105">
        <v>1.4820602048497786</v>
      </c>
      <c r="AJ16" s="105">
        <v>1.4820627539350915</v>
      </c>
      <c r="AK16" s="105">
        <v>1.4820653030291728</v>
      </c>
      <c r="AL16" s="105">
        <v>1.4820678521320227</v>
      </c>
      <c r="AM16" s="105">
        <v>1.4820704012436416</v>
      </c>
      <c r="AN16" s="105">
        <v>1.4820729503640293</v>
      </c>
      <c r="AO16" s="105">
        <v>1.4820754994931857</v>
      </c>
      <c r="AP16" s="105">
        <v>1.4820780486311111</v>
      </c>
      <c r="AQ16" s="105">
        <v>1.4820805977778055</v>
      </c>
      <c r="AR16" s="105">
        <v>0.005150542605499294</v>
      </c>
      <c r="AS16" s="105">
        <v>0.005154979655914334</v>
      </c>
      <c r="AT16" s="105">
        <v>0.005159424357713969</v>
      </c>
      <c r="AU16" s="105">
        <v>0.005163876730706699</v>
      </c>
      <c r="AV16" s="105">
        <v>0.005168336794769458</v>
      </c>
      <c r="AW16" s="105">
        <v>0.005172804569847911</v>
      </c>
      <c r="AX16" s="105">
        <v>0.00517728007595675</v>
      </c>
      <c r="AY16" s="105">
        <v>0.005181763333179995</v>
      </c>
      <c r="AZ16" s="105">
        <v>0.005186254361671293</v>
      </c>
      <c r="BA16" s="105">
        <v>0.005190753181654219</v>
      </c>
      <c r="BB16" s="105">
        <v>1.4331173226528717</v>
      </c>
      <c r="BC16" s="105">
        <v>1.4335870749215496</v>
      </c>
      <c r="BD16" s="105">
        <v>1.4340571352453257</v>
      </c>
      <c r="BE16" s="105">
        <v>1.4345275039273246</v>
      </c>
      <c r="BF16" s="105">
        <v>1.4349981812710695</v>
      </c>
      <c r="BG16" s="105">
        <v>1.4354691675804812</v>
      </c>
      <c r="BH16" s="105">
        <v>1.43594046315988</v>
      </c>
      <c r="BI16" s="105">
        <v>1.4364120683139863</v>
      </c>
      <c r="BJ16" s="105">
        <v>1.4368839833479206</v>
      </c>
      <c r="BK16" s="105">
        <v>1.4373562085672045</v>
      </c>
      <c r="BL16" s="105">
        <v>5.972602868938314</v>
      </c>
      <c r="BM16" s="105">
        <v>5.972609756210604</v>
      </c>
      <c r="BN16" s="105">
        <v>5.972616643498778</v>
      </c>
      <c r="BO16" s="105">
        <v>5.972623530802837</v>
      </c>
      <c r="BP16" s="105">
        <v>5.97263041812278</v>
      </c>
      <c r="BQ16" s="105">
        <v>5.972637305458606</v>
      </c>
      <c r="BR16" s="105">
        <v>5.972644192810317</v>
      </c>
      <c r="BS16" s="105">
        <v>5.972651080177912</v>
      </c>
      <c r="BT16" s="105">
        <v>5.972657967561392</v>
      </c>
      <c r="BU16" s="105">
        <v>5.972664854960756</v>
      </c>
      <c r="BV16" s="105">
        <v>5.972671742376004</v>
      </c>
      <c r="BW16" s="105">
        <v>5.972678629807138</v>
      </c>
      <c r="BX16" s="105">
        <v>5.972685517254155</v>
      </c>
      <c r="BY16" s="105">
        <v>5.972692404717058</v>
      </c>
      <c r="BZ16" s="105">
        <v>5.972699292195845</v>
      </c>
      <c r="CA16" s="105">
        <v>5.972706179690517</v>
      </c>
      <c r="CB16" s="105">
        <v>5.972713067201074</v>
      </c>
      <c r="CC16" s="105">
        <v>5.972719954727515</v>
      </c>
      <c r="CD16" s="105">
        <v>5.972726842269842</v>
      </c>
      <c r="CE16" s="105">
        <v>5.972733729828054</v>
      </c>
      <c r="CF16" s="105">
        <v>5.97274061740215</v>
      </c>
      <c r="CG16" s="105">
        <v>5.972747504992132</v>
      </c>
      <c r="CH16" s="105">
        <v>5.972754392597999</v>
      </c>
      <c r="CI16" s="105">
        <v>5.972761280219751</v>
      </c>
      <c r="CJ16" s="105">
        <v>5.972768167857388</v>
      </c>
      <c r="CK16" s="105">
        <v>5.972775055510911</v>
      </c>
      <c r="CL16" s="105">
        <v>5.972781943180319</v>
      </c>
      <c r="CM16" s="105">
        <v>5.972788830865612</v>
      </c>
      <c r="CN16" s="105">
        <v>5.972795718566791</v>
      </c>
      <c r="CO16" s="105">
        <v>5.972802606283856</v>
      </c>
      <c r="CP16" s="105">
        <v>5.972809494016806</v>
      </c>
      <c r="CQ16" s="105">
        <v>5.972816381765641</v>
      </c>
      <c r="CR16" s="105">
        <v>5.9728232695303625</v>
      </c>
      <c r="CS16" s="105">
        <v>5.97283015731097</v>
      </c>
      <c r="CT16" s="105">
        <v>5.972837045107463</v>
      </c>
      <c r="CU16" s="105">
        <v>5.972843932919842</v>
      </c>
      <c r="CV16" s="105">
        <v>5.972850820748106</v>
      </c>
      <c r="CW16" s="105">
        <v>5.972857708592257</v>
      </c>
      <c r="CX16" s="105">
        <v>5.972864596452294</v>
      </c>
      <c r="CY16" s="105">
        <v>5.972871484328216</v>
      </c>
      <c r="CZ16" s="105">
        <v>5.972878372220026</v>
      </c>
      <c r="DA16" s="105">
        <v>5.972885260127721</v>
      </c>
      <c r="DB16" s="105">
        <v>5.972892148051303</v>
      </c>
      <c r="DC16" s="105">
        <v>5.97289903599077</v>
      </c>
      <c r="DD16" s="105">
        <v>5.972905923946124</v>
      </c>
      <c r="DE16" s="105">
        <v>5.9729128119173645</v>
      </c>
      <c r="DF16" s="105">
        <v>5.972919699904492</v>
      </c>
      <c r="DG16" s="105">
        <v>5.972926587907505</v>
      </c>
      <c r="DH16" s="105">
        <v>5.972933475926405</v>
      </c>
      <c r="DI16" s="105">
        <v>5.972940363961192</v>
      </c>
      <c r="DJ16" s="105">
        <v>5.972947252011866</v>
      </c>
      <c r="DK16" s="105">
        <v>5.972954140078426</v>
      </c>
      <c r="DL16" s="105">
        <v>5.9729610281608725</v>
      </c>
      <c r="DM16" s="105">
        <v>5.972967916259207</v>
      </c>
      <c r="DN16" s="105">
        <v>5.972974804373427</v>
      </c>
      <c r="DO16" s="105">
        <v>5.972981692503535</v>
      </c>
      <c r="DP16" s="105">
        <v>5.97298858064953</v>
      </c>
      <c r="DQ16" s="105">
        <v>5.972995468811412</v>
      </c>
      <c r="DR16" s="105">
        <v>5.973002356989181</v>
      </c>
      <c r="DS16" s="105">
        <v>5.973009245182837</v>
      </c>
      <c r="DT16" s="105">
        <v>5.97301613339238</v>
      </c>
      <c r="DU16" s="105">
        <v>5.973023021617811</v>
      </c>
      <c r="DV16" s="105">
        <v>5.973029909859129</v>
      </c>
      <c r="DW16" s="105">
        <v>5.973036798116334</v>
      </c>
      <c r="DX16" s="105">
        <v>5.973043686389428</v>
      </c>
      <c r="DY16" s="105">
        <v>5.973050574678408</v>
      </c>
      <c r="DZ16" s="105">
        <v>5.973057462983276</v>
      </c>
      <c r="EA16" s="105">
        <v>5.973064351304031</v>
      </c>
      <c r="EB16" s="105">
        <v>5.973071239640674</v>
      </c>
      <c r="EC16" s="105">
        <v>5.9730781279932055</v>
      </c>
      <c r="ED16" s="105">
        <v>5.973085016361624</v>
      </c>
      <c r="EE16" s="105">
        <v>5.973091904745932</v>
      </c>
      <c r="EF16" s="105">
        <v>5.973098793146126</v>
      </c>
      <c r="EG16" s="105">
        <v>5.973105681562209</v>
      </c>
      <c r="EH16" s="105">
        <v>5.9731125699941785</v>
      </c>
      <c r="EI16" s="105">
        <v>5.973119458442038</v>
      </c>
      <c r="EJ16" s="105">
        <v>5.973126346905785</v>
      </c>
      <c r="EK16" s="105">
        <v>5.973133235385419</v>
      </c>
      <c r="EL16" s="105">
        <v>5.973140123880943</v>
      </c>
      <c r="EM16" s="105">
        <v>5.973147012392354</v>
      </c>
      <c r="EN16" s="105">
        <v>5.9731539009196535</v>
      </c>
      <c r="EO16" s="105">
        <v>5.973160789462842</v>
      </c>
      <c r="EP16" s="105">
        <v>5.973167678021919</v>
      </c>
      <c r="EQ16" s="105">
        <v>5.973174566596883</v>
      </c>
      <c r="ER16" s="105">
        <v>5.973181455187738</v>
      </c>
      <c r="ES16" s="105">
        <v>5.9731883437944795</v>
      </c>
      <c r="ET16" s="105">
        <v>5.97319523241711</v>
      </c>
      <c r="EU16" s="105">
        <v>5.97320212105563</v>
      </c>
      <c r="EV16" s="105">
        <v>5.973209009710039</v>
      </c>
      <c r="EW16" s="105">
        <v>5.973215898380336</v>
      </c>
      <c r="EX16" s="105">
        <v>5.973222787066522</v>
      </c>
      <c r="EY16" s="105">
        <v>5.973229675768597</v>
      </c>
      <c r="EZ16" s="105">
        <v>5.9732365644865615</v>
      </c>
      <c r="FA16" s="105">
        <v>5.973243453220415</v>
      </c>
      <c r="FB16" s="105">
        <v>5.973250341970157</v>
      </c>
      <c r="FC16" s="105">
        <v>5.973257230735788</v>
      </c>
      <c r="FD16" s="105">
        <v>5.973264119517309</v>
      </c>
      <c r="FE16" s="105">
        <v>5.973271008314719</v>
      </c>
      <c r="FF16" s="105">
        <v>5.9732778971280185</v>
      </c>
      <c r="FG16" s="105">
        <v>5.973284785957207</v>
      </c>
      <c r="FH16" s="105">
        <v>5.973291674802286</v>
      </c>
      <c r="FI16" s="105">
        <v>5.973298563663253</v>
      </c>
      <c r="FJ16" s="105">
        <v>5.97330545254011</v>
      </c>
      <c r="FK16" s="105">
        <v>5.973312341432857</v>
      </c>
      <c r="FL16" s="105">
        <v>5.9733192303414935</v>
      </c>
      <c r="FM16" s="105">
        <v>5.973326119266019</v>
      </c>
      <c r="FN16" s="105">
        <v>5.973333008206436</v>
      </c>
      <c r="FO16" s="105">
        <v>5.973339897162742</v>
      </c>
      <c r="FP16" s="105">
        <v>5.973346786134937</v>
      </c>
      <c r="FQ16" s="105">
        <v>5.973353675123023</v>
      </c>
      <c r="FR16" s="105">
        <v>5.973360564126998</v>
      </c>
      <c r="FS16" s="105">
        <v>5.973367453146864</v>
      </c>
      <c r="FT16" s="105">
        <v>5.97337434218262</v>
      </c>
      <c r="FU16" s="105">
        <v>5.973381231234265</v>
      </c>
      <c r="FV16" s="105">
        <v>5.973388120301801</v>
      </c>
      <c r="FW16" s="105">
        <v>5.973395009385228</v>
      </c>
      <c r="FX16" s="105">
        <v>5.9734018984845445</v>
      </c>
      <c r="FY16" s="105">
        <v>5.973408787599752</v>
      </c>
      <c r="FZ16" s="105">
        <v>5.973415676730849</v>
      </c>
      <c r="GA16" s="105">
        <v>5.973422565877837</v>
      </c>
      <c r="GB16" s="105">
        <v>5.973429455040716</v>
      </c>
      <c r="GC16" s="105">
        <v>5.973436344219484</v>
      </c>
      <c r="GD16" s="105">
        <v>5.9734432334141445</v>
      </c>
      <c r="GE16" s="105">
        <v>5.973450122624695</v>
      </c>
      <c r="GF16" s="105">
        <v>5.973457011851136</v>
      </c>
      <c r="GG16" s="105">
        <v>5.973463901093468</v>
      </c>
      <c r="GH16" s="105">
        <v>5.973470790351691</v>
      </c>
      <c r="GI16" s="105">
        <v>5.9734776796258044</v>
      </c>
      <c r="GJ16" s="105">
        <v>5.97348456891581</v>
      </c>
      <c r="GK16" s="105">
        <v>5.973491458221705</v>
      </c>
      <c r="GL16" s="105">
        <v>5.973498347543492</v>
      </c>
      <c r="GM16" s="105">
        <v>5.97350523688117</v>
      </c>
      <c r="GN16" s="105">
        <v>5.9735121262347395</v>
      </c>
      <c r="GO16" s="105">
        <v>5.9735190156042</v>
      </c>
      <c r="GP16" s="105">
        <v>5.973525904989552</v>
      </c>
      <c r="GQ16" s="105">
        <v>5.973532794390795</v>
      </c>
      <c r="GR16" s="105">
        <v>5.97353968380793</v>
      </c>
      <c r="GS16" s="105">
        <v>5.973546573240956</v>
      </c>
      <c r="GT16" s="105">
        <v>5.973553462689873</v>
      </c>
      <c r="GU16" s="105">
        <v>5.973560352154682</v>
      </c>
      <c r="GV16" s="105">
        <v>5.973567241635384</v>
      </c>
      <c r="GW16" s="105">
        <v>5.973574131131976</v>
      </c>
      <c r="GX16" s="105">
        <v>5.973581020644461</v>
      </c>
      <c r="GY16" s="105">
        <v>0.15645366276040967</v>
      </c>
      <c r="GZ16" s="105">
        <v>0.15664766779502495</v>
      </c>
      <c r="HA16" s="105">
        <v>0.1568421545656686</v>
      </c>
      <c r="HB16" s="105">
        <v>0.15703712486887716</v>
      </c>
      <c r="HC16" s="105">
        <v>0.1572325805101314</v>
      </c>
      <c r="HD16" s="105">
        <v>0.15742852330391194</v>
      </c>
      <c r="HE16" s="105">
        <v>0.15762495507375557</v>
      </c>
      <c r="HF16" s="105">
        <v>0.15782187765231168</v>
      </c>
      <c r="HG16" s="105">
        <v>0.15801929288139932</v>
      </c>
      <c r="HH16" s="105">
        <v>0.15821720261206468</v>
      </c>
      <c r="HI16" s="105">
        <v>0.1161819064205128</v>
      </c>
      <c r="HJ16" s="105">
        <v>0.11633828408881429</v>
      </c>
      <c r="HK16" s="105">
        <v>0.11649508328460902</v>
      </c>
      <c r="HL16" s="105">
        <v>0.11665230571458472</v>
      </c>
      <c r="HM16" s="105">
        <v>0.11680995309465501</v>
      </c>
      <c r="HN16" s="105">
        <v>0.11696802715002182</v>
      </c>
      <c r="HO16" s="105">
        <v>0.11712652961523827</v>
      </c>
      <c r="HP16" s="105">
        <v>0.11728546223427218</v>
      </c>
      <c r="HQ16" s="105">
        <v>0.11744482676057001</v>
      </c>
      <c r="HR16" s="105">
        <v>0.11760462495712135</v>
      </c>
      <c r="HS16" s="105">
        <v>0</v>
      </c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</row>
    <row r="17" spans="1:256" s="41" customFormat="1" ht="14.25">
      <c r="A17" s="73" t="s">
        <v>71</v>
      </c>
      <c r="B17" s="26">
        <v>0</v>
      </c>
      <c r="C17" s="103">
        <f>B17+C16</f>
        <v>0</v>
      </c>
      <c r="D17" s="103">
        <v>0.5122435983484172</v>
      </c>
      <c r="E17" s="103">
        <v>1.0244880936258967</v>
      </c>
      <c r="F17" s="103">
        <v>1.5367334858355794</v>
      </c>
      <c r="G17" s="103">
        <v>2.0489797749806065</v>
      </c>
      <c r="H17" s="103">
        <v>2.561226961064119</v>
      </c>
      <c r="I17" s="103">
        <v>3.0734750440892578</v>
      </c>
      <c r="J17" s="103">
        <v>3.585724024059164</v>
      </c>
      <c r="K17" s="103">
        <v>4.097973900976979</v>
      </c>
      <c r="L17" s="103">
        <v>4.610224674845844</v>
      </c>
      <c r="M17" s="103">
        <v>5.1224763456688995</v>
      </c>
      <c r="N17" s="103">
        <v>5.1501396796852665</v>
      </c>
      <c r="O17" s="103">
        <v>5.177804757713428</v>
      </c>
      <c r="P17" s="103">
        <v>5.205471579973297</v>
      </c>
      <c r="Q17" s="103">
        <v>5.233140146684828</v>
      </c>
      <c r="R17" s="103">
        <v>5.260810458068018</v>
      </c>
      <c r="S17" s="103">
        <v>5.288482514342906</v>
      </c>
      <c r="T17" s="103">
        <v>5.316156315729571</v>
      </c>
      <c r="U17" s="103">
        <v>5.343831862448134</v>
      </c>
      <c r="V17" s="103">
        <v>5.371509154718759</v>
      </c>
      <c r="W17" s="103">
        <v>5.399188192761651</v>
      </c>
      <c r="X17" s="103">
        <v>5.418058380036408</v>
      </c>
      <c r="Y17" s="103">
        <v>5.4369360085986544</v>
      </c>
      <c r="Z17" s="103">
        <v>5.455821084319514</v>
      </c>
      <c r="AA17" s="103">
        <v>5.4747136130770615</v>
      </c>
      <c r="AB17" s="103">
        <v>5.493613600756334</v>
      </c>
      <c r="AC17" s="103">
        <v>5.512521053249343</v>
      </c>
      <c r="AD17" s="103">
        <v>5.531435976455081</v>
      </c>
      <c r="AE17" s="103">
        <v>5.55035837627954</v>
      </c>
      <c r="AF17" s="103">
        <v>5.569288258635714</v>
      </c>
      <c r="AG17" s="103">
        <v>5.588225629443617</v>
      </c>
      <c r="AH17" s="103">
        <v>7.070283285216852</v>
      </c>
      <c r="AI17" s="103">
        <v>8.552343490066631</v>
      </c>
      <c r="AJ17" s="103">
        <v>10.034406244001723</v>
      </c>
      <c r="AK17" s="103">
        <v>11.516471547030894</v>
      </c>
      <c r="AL17" s="103">
        <v>12.998539399162917</v>
      </c>
      <c r="AM17" s="103">
        <v>14.480609800406558</v>
      </c>
      <c r="AN17" s="103">
        <v>15.962682750770588</v>
      </c>
      <c r="AO17" s="103">
        <v>17.444758250263774</v>
      </c>
      <c r="AP17" s="103">
        <v>18.926836298894887</v>
      </c>
      <c r="AQ17" s="103">
        <v>20.408916896672693</v>
      </c>
      <c r="AR17" s="103">
        <v>20.414067439278192</v>
      </c>
      <c r="AS17" s="103">
        <v>20.419222418934105</v>
      </c>
      <c r="AT17" s="103">
        <v>20.42438184329182</v>
      </c>
      <c r="AU17" s="103">
        <v>20.429545720022524</v>
      </c>
      <c r="AV17" s="103">
        <v>20.434714056817295</v>
      </c>
      <c r="AW17" s="103">
        <v>20.439886861387144</v>
      </c>
      <c r="AX17" s="103">
        <v>20.4450641414631</v>
      </c>
      <c r="AY17" s="103">
        <v>20.45024590479628</v>
      </c>
      <c r="AZ17" s="103">
        <v>20.45543215915795</v>
      </c>
      <c r="BA17" s="103">
        <v>20.460622912339606</v>
      </c>
      <c r="BB17" s="103">
        <v>21.893740234992478</v>
      </c>
      <c r="BC17" s="103">
        <v>23.32732730991403</v>
      </c>
      <c r="BD17" s="103">
        <v>24.761384445159354</v>
      </c>
      <c r="BE17" s="103">
        <v>26.19591194908668</v>
      </c>
      <c r="BF17" s="103">
        <v>27.630910130357748</v>
      </c>
      <c r="BG17" s="103">
        <v>29.06637929793823</v>
      </c>
      <c r="BH17" s="103">
        <v>30.50231976109811</v>
      </c>
      <c r="BI17" s="103">
        <v>31.9387318294121</v>
      </c>
      <c r="BJ17" s="103">
        <v>33.37561581276002</v>
      </c>
      <c r="BK17" s="103">
        <v>34.81297202132722</v>
      </c>
      <c r="BL17" s="103">
        <v>40.785574890265536</v>
      </c>
      <c r="BM17" s="103">
        <v>46.75818464647614</v>
      </c>
      <c r="BN17" s="103">
        <v>52.73080128997492</v>
      </c>
      <c r="BO17" s="103">
        <v>58.703424820777755</v>
      </c>
      <c r="BP17" s="103">
        <v>64.67605523890053</v>
      </c>
      <c r="BQ17" s="103">
        <v>70.64869254435914</v>
      </c>
      <c r="BR17" s="103">
        <v>76.62133673716946</v>
      </c>
      <c r="BS17" s="103">
        <v>82.59398781734737</v>
      </c>
      <c r="BT17" s="103">
        <v>88.56664578490876</v>
      </c>
      <c r="BU17" s="103">
        <v>94.53931063986951</v>
      </c>
      <c r="BV17" s="103">
        <v>100.51198238224552</v>
      </c>
      <c r="BW17" s="103">
        <v>106.48466101205265</v>
      </c>
      <c r="BX17" s="103">
        <v>112.4573465293068</v>
      </c>
      <c r="BY17" s="103">
        <v>118.43003893402386</v>
      </c>
      <c r="BZ17" s="103">
        <v>124.4027382262197</v>
      </c>
      <c r="CA17" s="103">
        <v>130.3754444059102</v>
      </c>
      <c r="CB17" s="103">
        <v>136.34815747311129</v>
      </c>
      <c r="CC17" s="103">
        <v>142.3208774278388</v>
      </c>
      <c r="CD17" s="103">
        <v>148.29360427010866</v>
      </c>
      <c r="CE17" s="103">
        <v>154.26633799993672</v>
      </c>
      <c r="CF17" s="103">
        <v>160.23907861733886</v>
      </c>
      <c r="CG17" s="103">
        <v>166.211826122331</v>
      </c>
      <c r="CH17" s="103">
        <v>172.184580514929</v>
      </c>
      <c r="CI17" s="103">
        <v>178.15734179514874</v>
      </c>
      <c r="CJ17" s="103">
        <v>184.13010996300613</v>
      </c>
      <c r="CK17" s="103">
        <v>190.10288501851704</v>
      </c>
      <c r="CL17" s="103">
        <v>196.07566696169735</v>
      </c>
      <c r="CM17" s="103">
        <v>202.04845579256298</v>
      </c>
      <c r="CN17" s="103">
        <v>208.02125151112978</v>
      </c>
      <c r="CO17" s="103">
        <v>213.99405411741364</v>
      </c>
      <c r="CP17" s="103">
        <v>219.96686361143045</v>
      </c>
      <c r="CQ17" s="103">
        <v>225.9396799931961</v>
      </c>
      <c r="CR17" s="103">
        <v>231.91250326272646</v>
      </c>
      <c r="CS17" s="103">
        <v>237.88533342003743</v>
      </c>
      <c r="CT17" s="103">
        <v>243.8581704651449</v>
      </c>
      <c r="CU17" s="103">
        <v>249.83101439806472</v>
      </c>
      <c r="CV17" s="103">
        <v>255.80386521881283</v>
      </c>
      <c r="CW17" s="103">
        <v>261.7767229274051</v>
      </c>
      <c r="CX17" s="103">
        <v>267.7495875238574</v>
      </c>
      <c r="CY17" s="103">
        <v>273.7224590081856</v>
      </c>
      <c r="CZ17" s="103">
        <v>279.6953373804056</v>
      </c>
      <c r="DA17" s="103">
        <v>285.6682226405333</v>
      </c>
      <c r="DB17" s="103">
        <v>291.6411147885846</v>
      </c>
      <c r="DC17" s="103">
        <v>297.6140138245754</v>
      </c>
      <c r="DD17" s="103">
        <v>303.58691974852155</v>
      </c>
      <c r="DE17" s="103">
        <v>309.5598325604389</v>
      </c>
      <c r="DF17" s="103">
        <v>315.5327522603434</v>
      </c>
      <c r="DG17" s="103">
        <v>321.5056788482509</v>
      </c>
      <c r="DH17" s="103">
        <v>327.47861232417733</v>
      </c>
      <c r="DI17" s="103">
        <v>333.4515526881385</v>
      </c>
      <c r="DJ17" s="103">
        <v>339.4244999401504</v>
      </c>
      <c r="DK17" s="103">
        <v>345.3974540802288</v>
      </c>
      <c r="DL17" s="103">
        <v>351.37041510838964</v>
      </c>
      <c r="DM17" s="103">
        <v>357.34338302464886</v>
      </c>
      <c r="DN17" s="103">
        <v>363.3163578290223</v>
      </c>
      <c r="DO17" s="103">
        <v>369.28933952152585</v>
      </c>
      <c r="DP17" s="103">
        <v>375.2623281021754</v>
      </c>
      <c r="DQ17" s="103">
        <v>381.2353235709868</v>
      </c>
      <c r="DR17" s="103">
        <v>387.208325927976</v>
      </c>
      <c r="DS17" s="103">
        <v>393.1813351731588</v>
      </c>
      <c r="DT17" s="103">
        <v>399.1543513065512</v>
      </c>
      <c r="DU17" s="103">
        <v>405.12737432816897</v>
      </c>
      <c r="DV17" s="103">
        <v>411.1004042380281</v>
      </c>
      <c r="DW17" s="103">
        <v>417.0734410361444</v>
      </c>
      <c r="DX17" s="103">
        <v>423.0464847225338</v>
      </c>
      <c r="DY17" s="103">
        <v>429.0195352972122</v>
      </c>
      <c r="DZ17" s="103">
        <v>434.99259276019546</v>
      </c>
      <c r="EA17" s="103">
        <v>440.96565711149947</v>
      </c>
      <c r="EB17" s="103">
        <v>446.9387283511401</v>
      </c>
      <c r="EC17" s="103">
        <v>452.91180647913336</v>
      </c>
      <c r="ED17" s="103">
        <v>458.88489149549497</v>
      </c>
      <c r="EE17" s="103">
        <v>464.8579834002409</v>
      </c>
      <c r="EF17" s="103">
        <v>470.83108219338703</v>
      </c>
      <c r="EG17" s="103">
        <v>476.80418787494926</v>
      </c>
      <c r="EH17" s="103">
        <v>482.7773004449434</v>
      </c>
      <c r="EI17" s="103">
        <v>488.7504199033855</v>
      </c>
      <c r="EJ17" s="103">
        <v>494.72354625029124</v>
      </c>
      <c r="EK17" s="103">
        <v>500.69667948567667</v>
      </c>
      <c r="EL17" s="103">
        <v>506.66981960955763</v>
      </c>
      <c r="EM17" s="103">
        <v>512.64296662195</v>
      </c>
      <c r="EN17" s="103">
        <v>518.6161205228697</v>
      </c>
      <c r="EO17" s="103">
        <v>524.5892813123326</v>
      </c>
      <c r="EP17" s="103">
        <v>530.5624489903545</v>
      </c>
      <c r="EQ17" s="103">
        <v>536.5356235569514</v>
      </c>
      <c r="ER17" s="103">
        <v>542.5088050121391</v>
      </c>
      <c r="ES17" s="103">
        <v>548.4819933559336</v>
      </c>
      <c r="ET17" s="103">
        <v>554.4551885883507</v>
      </c>
      <c r="EU17" s="103">
        <v>560.4283907094062</v>
      </c>
      <c r="EV17" s="103">
        <v>566.4015997191162</v>
      </c>
      <c r="EW17" s="103">
        <v>572.3748156174966</v>
      </c>
      <c r="EX17" s="103">
        <v>578.3480384045631</v>
      </c>
      <c r="EY17" s="103">
        <v>584.3212680803317</v>
      </c>
      <c r="EZ17" s="103">
        <v>590.2945046448183</v>
      </c>
      <c r="FA17" s="103">
        <v>596.2677480980387</v>
      </c>
      <c r="FB17" s="103">
        <v>602.2409984400089</v>
      </c>
      <c r="FC17" s="103">
        <v>608.2142556707447</v>
      </c>
      <c r="FD17" s="103">
        <v>614.1875197902621</v>
      </c>
      <c r="FE17" s="103">
        <v>620.1607907985767</v>
      </c>
      <c r="FF17" s="103">
        <v>626.1340686957047</v>
      </c>
      <c r="FG17" s="103">
        <v>632.1073534816619</v>
      </c>
      <c r="FH17" s="103">
        <v>638.0806451564642</v>
      </c>
      <c r="FI17" s="103">
        <v>644.0539437201274</v>
      </c>
      <c r="FJ17" s="103">
        <v>650.0272491726676</v>
      </c>
      <c r="FK17" s="103">
        <v>656.0005615141004</v>
      </c>
      <c r="FL17" s="103">
        <v>661.9738807444419</v>
      </c>
      <c r="FM17" s="103">
        <v>667.947206863708</v>
      </c>
      <c r="FN17" s="103">
        <v>673.9205398719143</v>
      </c>
      <c r="FO17" s="103">
        <v>679.8938797690771</v>
      </c>
      <c r="FP17" s="103">
        <v>685.867226555212</v>
      </c>
      <c r="FQ17" s="103">
        <v>691.840580230335</v>
      </c>
      <c r="FR17" s="103">
        <v>697.813940794462</v>
      </c>
      <c r="FS17" s="103">
        <v>703.787308247609</v>
      </c>
      <c r="FT17" s="103">
        <v>709.7606825897916</v>
      </c>
      <c r="FU17" s="103">
        <v>715.7340638210259</v>
      </c>
      <c r="FV17" s="103">
        <v>721.7074519413277</v>
      </c>
      <c r="FW17" s="103">
        <v>727.6808469507129</v>
      </c>
      <c r="FX17" s="103">
        <v>733.6542488491974</v>
      </c>
      <c r="FY17" s="103">
        <v>739.6276576367972</v>
      </c>
      <c r="FZ17" s="103">
        <v>745.601073313528</v>
      </c>
      <c r="GA17" s="103">
        <v>751.5744958794058</v>
      </c>
      <c r="GB17" s="103">
        <v>757.5479253344465</v>
      </c>
      <c r="GC17" s="103">
        <v>763.521361678666</v>
      </c>
      <c r="GD17" s="103">
        <v>769.4948049120802</v>
      </c>
      <c r="GE17" s="103">
        <v>775.468255034705</v>
      </c>
      <c r="GF17" s="103">
        <v>781.4417120465561</v>
      </c>
      <c r="GG17" s="103">
        <v>787.4151759476496</v>
      </c>
      <c r="GH17" s="103">
        <v>793.3886467380013</v>
      </c>
      <c r="GI17" s="103">
        <v>799.3621244176271</v>
      </c>
      <c r="GJ17" s="103">
        <v>805.335608986543</v>
      </c>
      <c r="GK17" s="103">
        <v>811.3091004447647</v>
      </c>
      <c r="GL17" s="103">
        <v>817.2825987923081</v>
      </c>
      <c r="GM17" s="103">
        <v>823.2561040291893</v>
      </c>
      <c r="GN17" s="103">
        <v>829.229616155424</v>
      </c>
      <c r="GO17" s="103">
        <v>835.2031351710282</v>
      </c>
      <c r="GP17" s="103">
        <v>841.1766610760177</v>
      </c>
      <c r="GQ17" s="103">
        <v>847.1501938704085</v>
      </c>
      <c r="GR17" s="103">
        <v>853.1237335542165</v>
      </c>
      <c r="GS17" s="103">
        <v>859.0972801274575</v>
      </c>
      <c r="GT17" s="103">
        <v>865.0708335901473</v>
      </c>
      <c r="GU17" s="103">
        <v>871.044393942302</v>
      </c>
      <c r="GV17" s="103">
        <v>877.0179611839374</v>
      </c>
      <c r="GW17" s="103">
        <v>882.9915353150693</v>
      </c>
      <c r="GX17" s="103">
        <v>888.9651163357138</v>
      </c>
      <c r="GY17" s="103">
        <v>889.1215699984742</v>
      </c>
      <c r="GZ17" s="103">
        <v>889.2782176662693</v>
      </c>
      <c r="HA17" s="103">
        <v>889.4350598208349</v>
      </c>
      <c r="HB17" s="103">
        <v>889.5920969457038</v>
      </c>
      <c r="HC17" s="103">
        <v>889.749329526214</v>
      </c>
      <c r="HD17" s="103">
        <v>889.9067580495179</v>
      </c>
      <c r="HE17" s="103">
        <v>890.0643830045916</v>
      </c>
      <c r="HF17" s="103">
        <v>890.2222048822439</v>
      </c>
      <c r="HG17" s="103">
        <v>890.3802241751252</v>
      </c>
      <c r="HH17" s="103">
        <v>890.5384413777373</v>
      </c>
      <c r="HI17" s="103">
        <v>890.6546232841578</v>
      </c>
      <c r="HJ17" s="103">
        <v>890.7709615682465</v>
      </c>
      <c r="HK17" s="103">
        <v>890.8874566515311</v>
      </c>
      <c r="HL17" s="103">
        <v>891.0041089572458</v>
      </c>
      <c r="HM17" s="103">
        <v>891.1209189103404</v>
      </c>
      <c r="HN17" s="103">
        <v>891.2378869374904</v>
      </c>
      <c r="HO17" s="103">
        <v>891.3550134671057</v>
      </c>
      <c r="HP17" s="103">
        <v>891.4722989293399</v>
      </c>
      <c r="HQ17" s="103">
        <v>891.5897437561005</v>
      </c>
      <c r="HR17" s="103">
        <v>891.7073483810576</v>
      </c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</row>
    <row r="18" spans="1:243" s="41" customFormat="1" ht="12.75">
      <c r="A18" s="70" t="s">
        <v>67</v>
      </c>
      <c r="B18" s="56">
        <f>pi</f>
        <v>1811.4686355383428</v>
      </c>
      <c r="C18" s="56">
        <f aca="true" t="shared" si="0" ref="C18:BN18">-1*(pi-pe)/Rdcelk*C17+pi</f>
        <v>1811.4686355383428</v>
      </c>
      <c r="D18" s="71">
        <f t="shared" si="0"/>
        <v>1811.0035592328816</v>
      </c>
      <c r="E18" s="103">
        <f t="shared" si="0"/>
        <v>1810.5384821130804</v>
      </c>
      <c r="F18" s="103">
        <f t="shared" si="0"/>
        <v>1810.0734041789362</v>
      </c>
      <c r="G18" s="103">
        <f t="shared" si="0"/>
        <v>1809.6083254304465</v>
      </c>
      <c r="H18" s="103">
        <f t="shared" si="0"/>
        <v>1809.1432458676081</v>
      </c>
      <c r="I18" s="103">
        <f t="shared" si="0"/>
        <v>1808.6781654904182</v>
      </c>
      <c r="J18" s="103">
        <f t="shared" si="0"/>
        <v>1808.2130842988743</v>
      </c>
      <c r="K18" s="103">
        <f t="shared" si="0"/>
        <v>1807.748002292973</v>
      </c>
      <c r="L18" s="103">
        <f t="shared" si="0"/>
        <v>1807.282919472712</v>
      </c>
      <c r="M18" s="103">
        <f t="shared" si="0"/>
        <v>1806.817835838088</v>
      </c>
      <c r="N18" s="103">
        <f t="shared" si="0"/>
        <v>1806.7927197385943</v>
      </c>
      <c r="O18" s="103">
        <f t="shared" si="0"/>
        <v>1806.7676020556773</v>
      </c>
      <c r="P18" s="103">
        <f t="shared" si="0"/>
        <v>1806.742482789137</v>
      </c>
      <c r="Q18" s="103">
        <f t="shared" si="0"/>
        <v>1806.7173619387738</v>
      </c>
      <c r="R18" s="103">
        <f t="shared" si="0"/>
        <v>1806.692239504388</v>
      </c>
      <c r="S18" s="103">
        <f t="shared" si="0"/>
        <v>1806.6671154857797</v>
      </c>
      <c r="T18" s="103">
        <f t="shared" si="0"/>
        <v>1806.6419898827494</v>
      </c>
      <c r="U18" s="103">
        <f t="shared" si="0"/>
        <v>1806.6168626950969</v>
      </c>
      <c r="V18" s="103">
        <f t="shared" si="0"/>
        <v>1806.5917339226223</v>
      </c>
      <c r="W18" s="103">
        <f t="shared" si="0"/>
        <v>1806.5666035651261</v>
      </c>
      <c r="X18" s="103">
        <f t="shared" si="0"/>
        <v>1806.5494709410984</v>
      </c>
      <c r="Y18" s="103">
        <f t="shared" si="0"/>
        <v>1806.5323315609755</v>
      </c>
      <c r="Z18" s="103">
        <f t="shared" si="0"/>
        <v>1806.5151854194269</v>
      </c>
      <c r="AA18" s="103">
        <f t="shared" si="0"/>
        <v>1806.498032511116</v>
      </c>
      <c r="AB18" s="103">
        <f t="shared" si="0"/>
        <v>1806.4808728306994</v>
      </c>
      <c r="AC18" s="103">
        <f t="shared" si="0"/>
        <v>1806.4637063728276</v>
      </c>
      <c r="AD18" s="103">
        <f t="shared" si="0"/>
        <v>1806.4465331321449</v>
      </c>
      <c r="AE18" s="103">
        <f t="shared" si="0"/>
        <v>1806.429353103289</v>
      </c>
      <c r="AF18" s="103">
        <f t="shared" si="0"/>
        <v>1806.4121662808916</v>
      </c>
      <c r="AG18" s="103">
        <f t="shared" si="0"/>
        <v>1806.3949726595777</v>
      </c>
      <c r="AH18" s="103">
        <f t="shared" si="0"/>
        <v>1805.049382590224</v>
      </c>
      <c r="AI18" s="103">
        <f t="shared" si="0"/>
        <v>1803.7037902065124</v>
      </c>
      <c r="AJ18" s="103">
        <f t="shared" si="0"/>
        <v>1802.3581955084348</v>
      </c>
      <c r="AK18" s="103">
        <f t="shared" si="0"/>
        <v>1801.0125984959832</v>
      </c>
      <c r="AL18" s="103">
        <f t="shared" si="0"/>
        <v>1799.6669991691497</v>
      </c>
      <c r="AM18" s="103">
        <f t="shared" si="0"/>
        <v>1798.3213975279261</v>
      </c>
      <c r="AN18" s="103">
        <f t="shared" si="0"/>
        <v>1796.9757935723048</v>
      </c>
      <c r="AO18" s="103">
        <f t="shared" si="0"/>
        <v>1795.6301873022776</v>
      </c>
      <c r="AP18" s="103">
        <f t="shared" si="0"/>
        <v>1794.2845787178367</v>
      </c>
      <c r="AQ18" s="103">
        <f t="shared" si="0"/>
        <v>1792.9389678189739</v>
      </c>
      <c r="AR18" s="103">
        <f t="shared" si="0"/>
        <v>1792.9342915373497</v>
      </c>
      <c r="AS18" s="103">
        <f t="shared" si="0"/>
        <v>1792.929611227238</v>
      </c>
      <c r="AT18" s="103">
        <f t="shared" si="0"/>
        <v>1792.9249268816914</v>
      </c>
      <c r="AU18" s="103">
        <f t="shared" si="0"/>
        <v>1792.9202384937457</v>
      </c>
      <c r="AV18" s="103">
        <f t="shared" si="0"/>
        <v>1792.9155460564177</v>
      </c>
      <c r="AW18" s="103">
        <f t="shared" si="0"/>
        <v>1792.9108495627067</v>
      </c>
      <c r="AX18" s="103">
        <f t="shared" si="0"/>
        <v>1792.906149005593</v>
      </c>
      <c r="AY18" s="103">
        <f t="shared" si="0"/>
        <v>1792.90144437804</v>
      </c>
      <c r="AZ18" s="103">
        <f t="shared" si="0"/>
        <v>1792.896735672991</v>
      </c>
      <c r="BA18" s="103">
        <f t="shared" si="0"/>
        <v>1792.8920228833729</v>
      </c>
      <c r="BB18" s="103">
        <f t="shared" si="0"/>
        <v>1791.5908667305955</v>
      </c>
      <c r="BC18" s="103">
        <f t="shared" si="0"/>
        <v>1790.2892840802488</v>
      </c>
      <c r="BD18" s="103">
        <f t="shared" si="0"/>
        <v>1788.9872746526432</v>
      </c>
      <c r="BE18" s="103">
        <f t="shared" si="0"/>
        <v>1787.6848381678142</v>
      </c>
      <c r="BF18" s="103">
        <f t="shared" si="0"/>
        <v>1786.3819743455217</v>
      </c>
      <c r="BG18" s="103">
        <f t="shared" si="0"/>
        <v>1785.0786829052493</v>
      </c>
      <c r="BH18" s="103">
        <f t="shared" si="0"/>
        <v>1783.7749635662044</v>
      </c>
      <c r="BI18" s="103">
        <f t="shared" si="0"/>
        <v>1782.4708160473183</v>
      </c>
      <c r="BJ18" s="103">
        <f t="shared" si="0"/>
        <v>1781.1662400672444</v>
      </c>
      <c r="BK18" s="103">
        <f t="shared" si="0"/>
        <v>1779.8612353443598</v>
      </c>
      <c r="BL18" s="103">
        <f t="shared" si="0"/>
        <v>1774.4385886090388</v>
      </c>
      <c r="BM18" s="103">
        <f t="shared" si="0"/>
        <v>1769.0159356206245</v>
      </c>
      <c r="BN18" s="103">
        <f t="shared" si="0"/>
        <v>1763.593276379102</v>
      </c>
      <c r="BO18" s="103">
        <f aca="true" t="shared" si="1" ref="BO18:DZ18">-1*(pi-pe)/Rdcelk*BO17+pi</f>
        <v>1758.1706108844573</v>
      </c>
      <c r="BP18" s="103">
        <f t="shared" si="1"/>
        <v>1752.7479391366758</v>
      </c>
      <c r="BQ18" s="103">
        <f t="shared" si="1"/>
        <v>1747.3252611357427</v>
      </c>
      <c r="BR18" s="103">
        <f t="shared" si="1"/>
        <v>1741.902576881644</v>
      </c>
      <c r="BS18" s="103">
        <f t="shared" si="1"/>
        <v>1736.4798863743656</v>
      </c>
      <c r="BT18" s="103">
        <f t="shared" si="1"/>
        <v>1731.0571896138924</v>
      </c>
      <c r="BU18" s="103">
        <f t="shared" si="1"/>
        <v>1725.6344866002103</v>
      </c>
      <c r="BV18" s="103">
        <f t="shared" si="1"/>
        <v>1720.2117773333048</v>
      </c>
      <c r="BW18" s="103">
        <f t="shared" si="1"/>
        <v>1714.7890618131614</v>
      </c>
      <c r="BX18" s="103">
        <f t="shared" si="1"/>
        <v>1709.3663400397659</v>
      </c>
      <c r="BY18" s="103">
        <f t="shared" si="1"/>
        <v>1703.9436120131038</v>
      </c>
      <c r="BZ18" s="103">
        <f t="shared" si="1"/>
        <v>1698.5208777331607</v>
      </c>
      <c r="CA18" s="103">
        <f t="shared" si="1"/>
        <v>1693.0981371999221</v>
      </c>
      <c r="CB18" s="103">
        <f t="shared" si="1"/>
        <v>1687.6753904133734</v>
      </c>
      <c r="CC18" s="103">
        <f t="shared" si="1"/>
        <v>1682.2526373735006</v>
      </c>
      <c r="CD18" s="103">
        <f t="shared" si="1"/>
        <v>1676.8298780802888</v>
      </c>
      <c r="CE18" s="103">
        <f t="shared" si="1"/>
        <v>1671.407112533724</v>
      </c>
      <c r="CF18" s="103">
        <f t="shared" si="1"/>
        <v>1665.984340733792</v>
      </c>
      <c r="CG18" s="103">
        <f t="shared" si="1"/>
        <v>1660.5615626804774</v>
      </c>
      <c r="CH18" s="103">
        <f t="shared" si="1"/>
        <v>1655.1387783737666</v>
      </c>
      <c r="CI18" s="103">
        <f t="shared" si="1"/>
        <v>1649.715987813645</v>
      </c>
      <c r="CJ18" s="103">
        <f t="shared" si="1"/>
        <v>1644.293191000098</v>
      </c>
      <c r="CK18" s="103">
        <f t="shared" si="1"/>
        <v>1638.8703879331115</v>
      </c>
      <c r="CL18" s="103">
        <f t="shared" si="1"/>
        <v>1633.4475786126707</v>
      </c>
      <c r="CM18" s="103">
        <f t="shared" si="1"/>
        <v>1628.0247630387614</v>
      </c>
      <c r="CN18" s="103">
        <f t="shared" si="1"/>
        <v>1622.6019412113692</v>
      </c>
      <c r="CO18" s="103">
        <f t="shared" si="1"/>
        <v>1617.1791131304794</v>
      </c>
      <c r="CP18" s="103">
        <f t="shared" si="1"/>
        <v>1611.7562787960778</v>
      </c>
      <c r="CQ18" s="103">
        <f t="shared" si="1"/>
        <v>1606.3334382081503</v>
      </c>
      <c r="CR18" s="103">
        <f t="shared" si="1"/>
        <v>1600.9105913666817</v>
      </c>
      <c r="CS18" s="103">
        <f t="shared" si="1"/>
        <v>1595.4877382716584</v>
      </c>
      <c r="CT18" s="103">
        <f t="shared" si="1"/>
        <v>1590.0648789230654</v>
      </c>
      <c r="CU18" s="103">
        <f t="shared" si="1"/>
        <v>1584.6420133208885</v>
      </c>
      <c r="CV18" s="103">
        <f t="shared" si="1"/>
        <v>1579.2191414651134</v>
      </c>
      <c r="CW18" s="103">
        <f t="shared" si="1"/>
        <v>1573.7962633557254</v>
      </c>
      <c r="CX18" s="103">
        <f t="shared" si="1"/>
        <v>1568.37337899271</v>
      </c>
      <c r="CY18" s="103">
        <f t="shared" si="1"/>
        <v>1562.9504883760533</v>
      </c>
      <c r="CZ18" s="103">
        <f t="shared" si="1"/>
        <v>1557.5275915057405</v>
      </c>
      <c r="DA18" s="103">
        <f t="shared" si="1"/>
        <v>1552.1046883817571</v>
      </c>
      <c r="DB18" s="103">
        <f t="shared" si="1"/>
        <v>1546.6817790040889</v>
      </c>
      <c r="DC18" s="103">
        <f t="shared" si="1"/>
        <v>1541.2588633727214</v>
      </c>
      <c r="DD18" s="103">
        <f t="shared" si="1"/>
        <v>1535.83594148764</v>
      </c>
      <c r="DE18" s="103">
        <f t="shared" si="1"/>
        <v>1530.4130133488306</v>
      </c>
      <c r="DF18" s="103">
        <f t="shared" si="1"/>
        <v>1524.9900789562785</v>
      </c>
      <c r="DG18" s="103">
        <f t="shared" si="1"/>
        <v>1519.5671383099696</v>
      </c>
      <c r="DH18" s="103">
        <f t="shared" si="1"/>
        <v>1514.1441914098891</v>
      </c>
      <c r="DI18" s="103">
        <f t="shared" si="1"/>
        <v>1508.7212382560226</v>
      </c>
      <c r="DJ18" s="103">
        <f t="shared" si="1"/>
        <v>1503.2982788483562</v>
      </c>
      <c r="DK18" s="103">
        <f t="shared" si="1"/>
        <v>1497.8753131868748</v>
      </c>
      <c r="DL18" s="103">
        <f t="shared" si="1"/>
        <v>1492.4523412715644</v>
      </c>
      <c r="DM18" s="103">
        <f t="shared" si="1"/>
        <v>1487.0293631024103</v>
      </c>
      <c r="DN18" s="103">
        <f t="shared" si="1"/>
        <v>1481.6063786793984</v>
      </c>
      <c r="DO18" s="103">
        <f t="shared" si="1"/>
        <v>1476.183388002514</v>
      </c>
      <c r="DP18" s="103">
        <f t="shared" si="1"/>
        <v>1470.7603910717428</v>
      </c>
      <c r="DQ18" s="103">
        <f t="shared" si="1"/>
        <v>1465.3373878870702</v>
      </c>
      <c r="DR18" s="103">
        <f t="shared" si="1"/>
        <v>1459.9143784484822</v>
      </c>
      <c r="DS18" s="103">
        <f t="shared" si="1"/>
        <v>1454.491362755964</v>
      </c>
      <c r="DT18" s="103">
        <f t="shared" si="1"/>
        <v>1449.0683408095013</v>
      </c>
      <c r="DU18" s="103">
        <f t="shared" si="1"/>
        <v>1443.6453126090796</v>
      </c>
      <c r="DV18" s="103">
        <f t="shared" si="1"/>
        <v>1438.2222781546845</v>
      </c>
      <c r="DW18" s="103">
        <f t="shared" si="1"/>
        <v>1432.7992374463017</v>
      </c>
      <c r="DX18" s="103">
        <f t="shared" si="1"/>
        <v>1427.3761904839166</v>
      </c>
      <c r="DY18" s="103">
        <f t="shared" si="1"/>
        <v>1421.953137267515</v>
      </c>
      <c r="DZ18" s="103">
        <f t="shared" si="1"/>
        <v>1416.5300777970822</v>
      </c>
      <c r="EA18" s="103">
        <f aca="true" t="shared" si="2" ref="EA18:GL18">-1*(pi-pe)/Rdcelk*EA17+pi</f>
        <v>1411.107012072604</v>
      </c>
      <c r="EB18" s="103">
        <f t="shared" si="2"/>
        <v>1405.6839400940657</v>
      </c>
      <c r="EC18" s="103">
        <f t="shared" si="2"/>
        <v>1400.2608618614533</v>
      </c>
      <c r="ED18" s="103">
        <f t="shared" si="2"/>
        <v>1394.837777374752</v>
      </c>
      <c r="EE18" s="103">
        <f t="shared" si="2"/>
        <v>1389.4146866339474</v>
      </c>
      <c r="EF18" s="103">
        <f t="shared" si="2"/>
        <v>1383.9915896390253</v>
      </c>
      <c r="EG18" s="103">
        <f t="shared" si="2"/>
        <v>1378.5684863899712</v>
      </c>
      <c r="EH18" s="103">
        <f t="shared" si="2"/>
        <v>1373.1453768867705</v>
      </c>
      <c r="EI18" s="103">
        <f t="shared" si="2"/>
        <v>1367.7222611294092</v>
      </c>
      <c r="EJ18" s="103">
        <f t="shared" si="2"/>
        <v>1362.2991391178723</v>
      </c>
      <c r="EK18" s="103">
        <f t="shared" si="2"/>
        <v>1356.8760108521456</v>
      </c>
      <c r="EL18" s="103">
        <f t="shared" si="2"/>
        <v>1351.4528763322148</v>
      </c>
      <c r="EM18" s="103">
        <f t="shared" si="2"/>
        <v>1346.0297355580656</v>
      </c>
      <c r="EN18" s="103">
        <f t="shared" si="2"/>
        <v>1340.6065885296832</v>
      </c>
      <c r="EO18" s="103">
        <f t="shared" si="2"/>
        <v>1335.1834352470532</v>
      </c>
      <c r="EP18" s="103">
        <f t="shared" si="2"/>
        <v>1329.7602757101617</v>
      </c>
      <c r="EQ18" s="103">
        <f t="shared" si="2"/>
        <v>1324.3371099189935</v>
      </c>
      <c r="ER18" s="103">
        <f t="shared" si="2"/>
        <v>1318.913937873535</v>
      </c>
      <c r="ES18" s="103">
        <f t="shared" si="2"/>
        <v>1313.4907595737711</v>
      </c>
      <c r="ET18" s="103">
        <f t="shared" si="2"/>
        <v>1308.0675750196879</v>
      </c>
      <c r="EU18" s="103">
        <f t="shared" si="2"/>
        <v>1302.6443842112703</v>
      </c>
      <c r="EV18" s="103">
        <f t="shared" si="2"/>
        <v>1297.2211871485047</v>
      </c>
      <c r="EW18" s="103">
        <f t="shared" si="2"/>
        <v>1291.7979838313759</v>
      </c>
      <c r="EX18" s="103">
        <f t="shared" si="2"/>
        <v>1286.3747742598698</v>
      </c>
      <c r="EY18" s="103">
        <f t="shared" si="2"/>
        <v>1280.9515584339724</v>
      </c>
      <c r="EZ18" s="103">
        <f t="shared" si="2"/>
        <v>1275.5283363536685</v>
      </c>
      <c r="FA18" s="103">
        <f t="shared" si="2"/>
        <v>1270.105108018944</v>
      </c>
      <c r="FB18" s="103">
        <f t="shared" si="2"/>
        <v>1264.681873429785</v>
      </c>
      <c r="FC18" s="103">
        <f t="shared" si="2"/>
        <v>1259.2586325861762</v>
      </c>
      <c r="FD18" s="103">
        <f t="shared" si="2"/>
        <v>1253.8353854881034</v>
      </c>
      <c r="FE18" s="103">
        <f t="shared" si="2"/>
        <v>1248.4121321355528</v>
      </c>
      <c r="FF18" s="103">
        <f t="shared" si="2"/>
        <v>1242.988872528509</v>
      </c>
      <c r="FG18" s="103">
        <f t="shared" si="2"/>
        <v>1237.5656066669585</v>
      </c>
      <c r="FH18" s="103">
        <f t="shared" si="2"/>
        <v>1232.1423345508865</v>
      </c>
      <c r="FI18" s="103">
        <f t="shared" si="2"/>
        <v>1226.7190561802784</v>
      </c>
      <c r="FJ18" s="103">
        <f t="shared" si="2"/>
        <v>1221.2957715551197</v>
      </c>
      <c r="FK18" s="103">
        <f t="shared" si="2"/>
        <v>1215.8724806753967</v>
      </c>
      <c r="FL18" s="103">
        <f t="shared" si="2"/>
        <v>1210.449183541094</v>
      </c>
      <c r="FM18" s="103">
        <f t="shared" si="2"/>
        <v>1205.0258801521977</v>
      </c>
      <c r="FN18" s="103">
        <f t="shared" si="2"/>
        <v>1199.6025705086936</v>
      </c>
      <c r="FO18" s="103">
        <f t="shared" si="2"/>
        <v>1194.1792546105667</v>
      </c>
      <c r="FP18" s="103">
        <f t="shared" si="2"/>
        <v>1188.7559324578028</v>
      </c>
      <c r="FQ18" s="103">
        <f t="shared" si="2"/>
        <v>1183.3326040503875</v>
      </c>
      <c r="FR18" s="103">
        <f t="shared" si="2"/>
        <v>1177.9092693883067</v>
      </c>
      <c r="FS18" s="103">
        <f t="shared" si="2"/>
        <v>1172.4859284715453</v>
      </c>
      <c r="FT18" s="103">
        <f t="shared" si="2"/>
        <v>1167.0625813000897</v>
      </c>
      <c r="FU18" s="103">
        <f t="shared" si="2"/>
        <v>1161.6392278739245</v>
      </c>
      <c r="FV18" s="103">
        <f t="shared" si="2"/>
        <v>1156.2158681930362</v>
      </c>
      <c r="FW18" s="103">
        <f t="shared" si="2"/>
        <v>1150.79250225741</v>
      </c>
      <c r="FX18" s="103">
        <f t="shared" si="2"/>
        <v>1145.3691300670312</v>
      </c>
      <c r="FY18" s="103">
        <f t="shared" si="2"/>
        <v>1139.9457516218854</v>
      </c>
      <c r="FZ18" s="103">
        <f t="shared" si="2"/>
        <v>1134.5223669219588</v>
      </c>
      <c r="GA18" s="103">
        <f t="shared" si="2"/>
        <v>1129.0989759672364</v>
      </c>
      <c r="GB18" s="103">
        <f t="shared" si="2"/>
        <v>1123.675578757704</v>
      </c>
      <c r="GC18" s="103">
        <f t="shared" si="2"/>
        <v>1118.252175293347</v>
      </c>
      <c r="GD18" s="103">
        <f t="shared" si="2"/>
        <v>1112.828765574151</v>
      </c>
      <c r="GE18" s="103">
        <f t="shared" si="2"/>
        <v>1107.4053496001015</v>
      </c>
      <c r="GF18" s="103">
        <f t="shared" si="2"/>
        <v>1101.9819273711846</v>
      </c>
      <c r="GG18" s="103">
        <f t="shared" si="2"/>
        <v>1096.5584988873852</v>
      </c>
      <c r="GH18" s="103">
        <f t="shared" si="2"/>
        <v>1091.1350641486893</v>
      </c>
      <c r="GI18" s="103">
        <f t="shared" si="2"/>
        <v>1085.7116231550824</v>
      </c>
      <c r="GJ18" s="103">
        <f t="shared" si="2"/>
        <v>1080.28817590655</v>
      </c>
      <c r="GK18" s="103">
        <f t="shared" si="2"/>
        <v>1074.8647224030774</v>
      </c>
      <c r="GL18" s="103">
        <f t="shared" si="2"/>
        <v>1069.4412626446508</v>
      </c>
      <c r="GM18" s="103">
        <f aca="true" t="shared" si="3" ref="GM18:IV18">-1*(pi-pe)/Rdcelk*GM17+pi</f>
        <v>1064.0177966312554</v>
      </c>
      <c r="GN18" s="103">
        <f t="shared" si="3"/>
        <v>1058.5943243628767</v>
      </c>
      <c r="GO18" s="103">
        <f t="shared" si="3"/>
        <v>1053.1708458395</v>
      </c>
      <c r="GP18" s="103">
        <f t="shared" si="3"/>
        <v>1047.7473610611119</v>
      </c>
      <c r="GQ18" s="103">
        <f t="shared" si="3"/>
        <v>1042.323870027697</v>
      </c>
      <c r="GR18" s="103">
        <f t="shared" si="3"/>
        <v>1036.900372739241</v>
      </c>
      <c r="GS18" s="103">
        <f t="shared" si="3"/>
        <v>1031.47686919573</v>
      </c>
      <c r="GT18" s="103">
        <f t="shared" si="3"/>
        <v>1026.053359397149</v>
      </c>
      <c r="GU18" s="103">
        <f t="shared" si="3"/>
        <v>1020.6298433434838</v>
      </c>
      <c r="GV18" s="103">
        <f t="shared" si="3"/>
        <v>1015.2063210347201</v>
      </c>
      <c r="GW18" s="103">
        <f t="shared" si="3"/>
        <v>1009.7827924708432</v>
      </c>
      <c r="GX18" s="103">
        <f t="shared" si="3"/>
        <v>1004.3592576518389</v>
      </c>
      <c r="GY18" s="103">
        <f t="shared" si="3"/>
        <v>1004.2172102125207</v>
      </c>
      <c r="GZ18" s="103">
        <f t="shared" si="3"/>
        <v>1004.0749866321146</v>
      </c>
      <c r="HA18" s="103">
        <f t="shared" si="3"/>
        <v>1003.9325864732426</v>
      </c>
      <c r="HB18" s="103">
        <f t="shared" si="3"/>
        <v>1003.7900092968957</v>
      </c>
      <c r="HC18" s="103">
        <f t="shared" si="3"/>
        <v>1003.6472546624258</v>
      </c>
      <c r="HD18" s="103">
        <f t="shared" si="3"/>
        <v>1003.5043221275372</v>
      </c>
      <c r="HE18" s="103">
        <f t="shared" si="3"/>
        <v>1003.3612112482787</v>
      </c>
      <c r="HF18" s="103">
        <f t="shared" si="3"/>
        <v>1003.2179215790351</v>
      </c>
      <c r="HG18" s="103">
        <f t="shared" si="3"/>
        <v>1003.0744526725191</v>
      </c>
      <c r="HH18" s="103">
        <f t="shared" si="3"/>
        <v>1002.9308040797628</v>
      </c>
      <c r="HI18" s="103">
        <f t="shared" si="3"/>
        <v>1002.8253201811377</v>
      </c>
      <c r="HJ18" s="103">
        <f t="shared" si="3"/>
        <v>1002.7196943040703</v>
      </c>
      <c r="HK18" s="103">
        <f t="shared" si="3"/>
        <v>1002.6139260658472</v>
      </c>
      <c r="HL18" s="103">
        <f t="shared" si="3"/>
        <v>1002.5080150822055</v>
      </c>
      <c r="HM18" s="103">
        <f t="shared" si="3"/>
        <v>1002.4019609673244</v>
      </c>
      <c r="HN18" s="103">
        <f t="shared" si="3"/>
        <v>1002.2957633338167</v>
      </c>
      <c r="HO18" s="103">
        <f t="shared" si="3"/>
        <v>1002.1894217927206</v>
      </c>
      <c r="HP18" s="103">
        <f t="shared" si="3"/>
        <v>1002.0829359534908</v>
      </c>
      <c r="HQ18" s="103">
        <f t="shared" si="3"/>
        <v>1001.97630542399</v>
      </c>
      <c r="HR18" s="103">
        <f t="shared" si="3"/>
        <v>1001.86952981048</v>
      </c>
      <c r="HS18" s="103">
        <f>pe</f>
        <v>1001.3376620230838</v>
      </c>
      <c r="HT18" s="103"/>
      <c r="HU18" s="103"/>
      <c r="HV18" s="103"/>
      <c r="HW18" s="103"/>
      <c r="HX18" s="103"/>
      <c r="HY18" s="103"/>
      <c r="HZ18" s="103"/>
      <c r="IA18" s="103"/>
      <c r="IB18" s="103"/>
      <c r="IC18" s="103"/>
      <c r="ID18" s="103"/>
      <c r="IE18" s="103"/>
      <c r="IF18" s="103"/>
      <c r="IG18" s="103"/>
      <c r="IH18" s="103"/>
      <c r="II18" s="103"/>
    </row>
    <row r="19" spans="1:243" s="26" customFormat="1" ht="12.75">
      <c r="A19" s="74" t="s">
        <v>66</v>
      </c>
      <c r="B19" s="56">
        <f>pi</f>
        <v>1811.4686355383428</v>
      </c>
      <c r="C19" s="56">
        <f aca="true" t="shared" si="4" ref="C19:BN19">IF(start,C18,C20)</f>
        <v>1811.4686355383428</v>
      </c>
      <c r="D19" s="71">
        <f t="shared" si="4"/>
        <v>1810.95400828192</v>
      </c>
      <c r="E19" s="103">
        <f t="shared" si="4"/>
        <v>1810.4393378303942</v>
      </c>
      <c r="F19" s="103">
        <f t="shared" si="4"/>
        <v>1809.9246069672226</v>
      </c>
      <c r="G19" s="103">
        <f t="shared" si="4"/>
        <v>1809.4097482780408</v>
      </c>
      <c r="H19" s="103">
        <f t="shared" si="4"/>
        <v>1808.8947696063228</v>
      </c>
      <c r="I19" s="103">
        <f t="shared" si="4"/>
        <v>1808.3795783497126</v>
      </c>
      <c r="J19" s="103">
        <f t="shared" si="4"/>
        <v>1807.8642074195473</v>
      </c>
      <c r="K19" s="103">
        <f t="shared" si="4"/>
        <v>1807.3485389329267</v>
      </c>
      <c r="L19" s="103">
        <f t="shared" si="4"/>
        <v>1806.8326309020222</v>
      </c>
      <c r="M19" s="103">
        <f t="shared" si="4"/>
        <v>1806.3163400460655</v>
      </c>
      <c r="N19" s="103">
        <f t="shared" si="4"/>
        <v>1806.2883011406982</v>
      </c>
      <c r="O19" s="103">
        <f t="shared" si="4"/>
        <v>1806.2598333961114</v>
      </c>
      <c r="P19" s="103">
        <f t="shared" si="4"/>
        <v>1806.231061694553</v>
      </c>
      <c r="Q19" s="103">
        <f t="shared" si="4"/>
        <v>1806.2018560572646</v>
      </c>
      <c r="R19" s="103">
        <f t="shared" si="4"/>
        <v>1806.1723427124814</v>
      </c>
      <c r="S19" s="103">
        <f t="shared" si="4"/>
        <v>1806.142389906272</v>
      </c>
      <c r="T19" s="103">
        <f t="shared" si="4"/>
        <v>1806.1121253382512</v>
      </c>
      <c r="U19" s="103">
        <f t="shared" si="4"/>
        <v>1806.0814153507827</v>
      </c>
      <c r="V19" s="103">
        <f t="shared" si="4"/>
        <v>1806.0503892414235</v>
      </c>
      <c r="W19" s="103">
        <f t="shared" si="4"/>
        <v>1806.0189113198599</v>
      </c>
      <c r="X19" s="103">
        <f t="shared" si="4"/>
        <v>1805.9971831778182</v>
      </c>
      <c r="Y19" s="103">
        <f t="shared" si="4"/>
        <v>1805.9749908357314</v>
      </c>
      <c r="Z19" s="103">
        <f t="shared" si="4"/>
        <v>1805.9524674744112</v>
      </c>
      <c r="AA19" s="103">
        <f t="shared" si="4"/>
        <v>1805.9294745308482</v>
      </c>
      <c r="AB19" s="103">
        <f t="shared" si="4"/>
        <v>1805.9061465271611</v>
      </c>
      <c r="AC19" s="103">
        <f t="shared" si="4"/>
        <v>1805.8823431152023</v>
      </c>
      <c r="AD19" s="103">
        <f t="shared" si="4"/>
        <v>1805.858200288175</v>
      </c>
      <c r="AE19" s="103">
        <f t="shared" si="4"/>
        <v>1805.8335757832933</v>
      </c>
      <c r="AF19" s="103">
        <f t="shared" si="4"/>
        <v>1805.808607194714</v>
      </c>
      <c r="AG19" s="103">
        <f t="shared" si="4"/>
        <v>1805.783150216171</v>
      </c>
      <c r="AH19" s="103">
        <f t="shared" si="4"/>
        <v>1803.7774298009792</v>
      </c>
      <c r="AI19" s="103">
        <f t="shared" si="4"/>
        <v>1801.7709576052512</v>
      </c>
      <c r="AJ19" s="103">
        <f t="shared" si="4"/>
        <v>1799.763767598153</v>
      </c>
      <c r="AK19" s="103">
        <f t="shared" si="4"/>
        <v>1797.755292488603</v>
      </c>
      <c r="AL19" s="103">
        <f t="shared" si="4"/>
        <v>1795.745724000112</v>
      </c>
      <c r="AM19" s="103">
        <f t="shared" si="4"/>
        <v>1793.7343370297094</v>
      </c>
      <c r="AN19" s="103">
        <f t="shared" si="4"/>
        <v>1791.721481159754</v>
      </c>
      <c r="AO19" s="103">
        <f t="shared" si="4"/>
        <v>1789.706273621229</v>
      </c>
      <c r="AP19" s="103">
        <f t="shared" si="4"/>
        <v>1787.689221885916</v>
      </c>
      <c r="AQ19" s="103">
        <f t="shared" si="4"/>
        <v>1785.6692857387563</v>
      </c>
      <c r="AR19" s="103">
        <f t="shared" si="4"/>
        <v>1785.66115437584</v>
      </c>
      <c r="AS19" s="103">
        <f t="shared" si="4"/>
        <v>1785.6498667677222</v>
      </c>
      <c r="AT19" s="103">
        <f t="shared" si="4"/>
        <v>1785.6363518410149</v>
      </c>
      <c r="AU19" s="103">
        <f t="shared" si="4"/>
        <v>1785.619674980819</v>
      </c>
      <c r="AV19" s="103">
        <f t="shared" si="4"/>
        <v>1785.600765694443</v>
      </c>
      <c r="AW19" s="103">
        <f t="shared" si="4"/>
        <v>1785.578689583729</v>
      </c>
      <c r="AX19" s="103">
        <f t="shared" si="4"/>
        <v>1785.5543764944168</v>
      </c>
      <c r="AY19" s="103">
        <f t="shared" si="4"/>
        <v>1785.5268924901018</v>
      </c>
      <c r="AZ19" s="103">
        <f t="shared" si="4"/>
        <v>1785.4971675120912</v>
      </c>
      <c r="BA19" s="103">
        <f t="shared" si="4"/>
        <v>1785.4642683310738</v>
      </c>
      <c r="BB19" s="103">
        <f t="shared" si="4"/>
        <v>1776.0742573093696</v>
      </c>
      <c r="BC19" s="103">
        <f t="shared" si="4"/>
        <v>1766.6783354624663</v>
      </c>
      <c r="BD19" s="103">
        <f t="shared" si="4"/>
        <v>1757.2775593011572</v>
      </c>
      <c r="BE19" s="103">
        <f t="shared" si="4"/>
        <v>1747.871494812857</v>
      </c>
      <c r="BF19" s="103">
        <f t="shared" si="4"/>
        <v>1738.4610131864922</v>
      </c>
      <c r="BG19" s="103">
        <f t="shared" si="4"/>
        <v>1729.0458670613828</v>
      </c>
      <c r="BH19" s="103">
        <f t="shared" si="4"/>
        <v>1719.6267419549426</v>
      </c>
      <c r="BI19" s="103">
        <f t="shared" si="4"/>
        <v>1710.203577345724</v>
      </c>
      <c r="BJ19" s="103">
        <f t="shared" si="4"/>
        <v>1700.7768727782577</v>
      </c>
      <c r="BK19" s="103">
        <f t="shared" si="4"/>
        <v>1691.3467547089358</v>
      </c>
      <c r="BL19" s="103">
        <f t="shared" si="4"/>
        <v>1686.9112553163109</v>
      </c>
      <c r="BM19" s="103">
        <f t="shared" si="4"/>
        <v>1682.47553699527</v>
      </c>
      <c r="BN19" s="103">
        <f t="shared" si="4"/>
        <v>1678.039471678682</v>
      </c>
      <c r="BO19" s="103">
        <f aca="true" t="shared" si="5" ref="BO19:DZ19">IF(start,BO18,BO20)</f>
        <v>1673.6027603268412</v>
      </c>
      <c r="BP19" s="103">
        <f t="shared" si="5"/>
        <v>1669.1653609346074</v>
      </c>
      <c r="BQ19" s="103">
        <f t="shared" si="5"/>
        <v>1664.7268899621201</v>
      </c>
      <c r="BR19" s="103">
        <f t="shared" si="5"/>
        <v>1660.2873915749365</v>
      </c>
      <c r="BS19" s="103">
        <f t="shared" si="5"/>
        <v>1655.8463986605884</v>
      </c>
      <c r="BT19" s="103">
        <f t="shared" si="5"/>
        <v>1651.4040414563622</v>
      </c>
      <c r="BU19" s="103">
        <f t="shared" si="5"/>
        <v>1646.959770403098</v>
      </c>
      <c r="BV19" s="103">
        <f t="shared" si="5"/>
        <v>1642.5138015034781</v>
      </c>
      <c r="BW19" s="103">
        <f t="shared" si="5"/>
        <v>1638.0655040719835</v>
      </c>
      <c r="BX19" s="103">
        <f t="shared" si="5"/>
        <v>1633.6151793640292</v>
      </c>
      <c r="BY19" s="103">
        <f t="shared" si="5"/>
        <v>1629.1621170778662</v>
      </c>
      <c r="BZ19" s="103">
        <f t="shared" si="5"/>
        <v>1624.706703004409</v>
      </c>
      <c r="CA19" s="103">
        <f t="shared" si="5"/>
        <v>1620.2481489203656</v>
      </c>
      <c r="CB19" s="103">
        <f t="shared" si="5"/>
        <v>1615.7869242328163</v>
      </c>
      <c r="CC19" s="103">
        <f t="shared" si="5"/>
        <v>1611.3221646703232</v>
      </c>
      <c r="CD19" s="103">
        <f t="shared" si="5"/>
        <v>1606.8544221378738</v>
      </c>
      <c r="CE19" s="103">
        <f t="shared" si="5"/>
        <v>1602.3827583615714</v>
      </c>
      <c r="CF19" s="103">
        <f t="shared" si="5"/>
        <v>1597.9078064309801</v>
      </c>
      <c r="CG19" s="103">
        <f t="shared" si="5"/>
        <v>1593.4285562807759</v>
      </c>
      <c r="CH19" s="103">
        <f t="shared" si="5"/>
        <v>1588.945720681213</v>
      </c>
      <c r="CI19" s="103">
        <f t="shared" si="5"/>
        <v>1584.4582201444603</v>
      </c>
      <c r="CJ19" s="103">
        <f t="shared" si="5"/>
        <v>1579.9668454321743</v>
      </c>
      <c r="CK19" s="103">
        <f t="shared" si="5"/>
        <v>1575.4704501529195</v>
      </c>
      <c r="CL19" s="103">
        <f t="shared" si="5"/>
        <v>1570.969901190828</v>
      </c>
      <c r="CM19" s="103">
        <f t="shared" si="5"/>
        <v>1566.4639879114168</v>
      </c>
      <c r="CN19" s="103">
        <f t="shared" si="5"/>
        <v>1561.9536512790673</v>
      </c>
      <c r="CO19" s="103">
        <f t="shared" si="5"/>
        <v>1557.437619209767</v>
      </c>
      <c r="CP19" s="103">
        <f t="shared" si="5"/>
        <v>1552.916904539501</v>
      </c>
      <c r="CQ19" s="103">
        <f t="shared" si="5"/>
        <v>1548.3901766521822</v>
      </c>
      <c r="CR19" s="103">
        <f t="shared" si="5"/>
        <v>1543.8585178877215</v>
      </c>
      <c r="CS19" s="103">
        <f t="shared" si="5"/>
        <v>1539.3205421300445</v>
      </c>
      <c r="CT19" s="103">
        <f t="shared" si="5"/>
        <v>1534.777398704133</v>
      </c>
      <c r="CU19" s="103">
        <f t="shared" si="5"/>
        <v>1530.2276491311013</v>
      </c>
      <c r="CV19" s="103">
        <f t="shared" si="5"/>
        <v>1525.672507059257</v>
      </c>
      <c r="CW19" s="103">
        <f t="shared" si="5"/>
        <v>1521.110484879442</v>
      </c>
      <c r="CX19" s="103">
        <f t="shared" si="5"/>
        <v>1516.542857767312</v>
      </c>
      <c r="CY19" s="103">
        <f t="shared" si="5"/>
        <v>1511.968092301476</v>
      </c>
      <c r="CZ19" s="103">
        <f t="shared" si="5"/>
        <v>1507.3875222637314</v>
      </c>
      <c r="DA19" s="103">
        <f t="shared" si="5"/>
        <v>1502.799571814038</v>
      </c>
      <c r="DB19" s="103">
        <f t="shared" si="5"/>
        <v>1498.2056303031864</v>
      </c>
      <c r="DC19" s="103">
        <f t="shared" si="5"/>
        <v>1493.6040829316146</v>
      </c>
      <c r="DD19" s="103">
        <f t="shared" si="5"/>
        <v>1488.9963714755634</v>
      </c>
      <c r="DE19" s="103">
        <f t="shared" si="5"/>
        <v>1484.3808456906204</v>
      </c>
      <c r="DF19" s="103">
        <f t="shared" si="5"/>
        <v>1479.758996538263</v>
      </c>
      <c r="DG19" s="103">
        <f t="shared" si="5"/>
        <v>1475.1291418894969</v>
      </c>
      <c r="DH19" s="103">
        <f t="shared" si="5"/>
        <v>1470.492818564045</v>
      </c>
      <c r="DI19" s="103">
        <f t="shared" si="5"/>
        <v>1465.8483161443291</v>
      </c>
      <c r="DJ19" s="103">
        <f t="shared" si="5"/>
        <v>1461.1972139045354</v>
      </c>
      <c r="DK19" s="103">
        <f t="shared" si="5"/>
        <v>1456.5377767605112</v>
      </c>
      <c r="DL19" s="103">
        <f t="shared" si="5"/>
        <v>1451.8716229703666</v>
      </c>
      <c r="DM19" s="103">
        <f t="shared" si="5"/>
        <v>1447.196996421842</v>
      </c>
      <c r="DN19" s="103">
        <f t="shared" si="5"/>
        <v>1442.5155508297296</v>
      </c>
      <c r="DO19" s="103">
        <f t="shared" si="5"/>
        <v>1437.8255126992437</v>
      </c>
      <c r="DP19" s="103">
        <f t="shared" si="5"/>
        <v>1433.1285676279344</v>
      </c>
      <c r="DQ19" s="103">
        <f t="shared" si="5"/>
        <v>1428.4229283820862</v>
      </c>
      <c r="DR19" s="103">
        <f t="shared" si="5"/>
        <v>1423.710308831326</v>
      </c>
      <c r="DS19" s="103">
        <f t="shared" si="5"/>
        <v>1418.9889116358129</v>
      </c>
      <c r="DT19" s="103">
        <f t="shared" si="5"/>
        <v>1414.260475299626</v>
      </c>
      <c r="DU19" s="103">
        <f t="shared" si="5"/>
        <v>1409.5231959903042</v>
      </c>
      <c r="DV19" s="103">
        <f t="shared" si="5"/>
        <v>1404.7788331914528</v>
      </c>
      <c r="DW19" s="103">
        <f t="shared" si="5"/>
        <v>1400.0255801640328</v>
      </c>
      <c r="DX19" s="103">
        <f t="shared" si="5"/>
        <v>1395.265213708395</v>
      </c>
      <c r="DY19" s="103">
        <f t="shared" si="5"/>
        <v>1390.495927729695</v>
      </c>
      <c r="DZ19" s="103">
        <f t="shared" si="5"/>
        <v>1385.7195126835968</v>
      </c>
      <c r="EA19" s="103">
        <f aca="true" t="shared" si="6" ref="EA19:GL19">IF(start,EA18,EA20)</f>
        <v>1380.9341666275343</v>
      </c>
      <c r="EB19" s="103">
        <f t="shared" si="6"/>
        <v>1376.1416900213328</v>
      </c>
      <c r="EC19" s="103">
        <f t="shared" si="6"/>
        <v>1371.3402885330809</v>
      </c>
      <c r="ED19" s="103">
        <f t="shared" si="6"/>
        <v>1366.5317689945198</v>
      </c>
      <c r="EE19" s="103">
        <f t="shared" si="6"/>
        <v>1361.7143480864604</v>
      </c>
      <c r="EF19" s="103">
        <f t="shared" si="6"/>
        <v>1356.8898354075188</v>
      </c>
      <c r="EG19" s="103">
        <f t="shared" si="6"/>
        <v>1352.0564619908114</v>
      </c>
      <c r="EH19" s="103">
        <f t="shared" si="6"/>
        <v>1347.216036631929</v>
      </c>
      <c r="EI19" s="103">
        <f t="shared" si="6"/>
        <v>1342.366807987653</v>
      </c>
      <c r="EJ19" s="103">
        <f t="shared" si="6"/>
        <v>1337.5105805233513</v>
      </c>
      <c r="EK19" s="103">
        <f t="shared" si="6"/>
        <v>1332.6456237173068</v>
      </c>
      <c r="EL19" s="103">
        <f t="shared" si="6"/>
        <v>1327.7737342273329</v>
      </c>
      <c r="EM19" s="103">
        <f t="shared" si="6"/>
        <v>1322.893205472673</v>
      </c>
      <c r="EN19" s="103">
        <f t="shared" si="6"/>
        <v>1318.005822882859</v>
      </c>
      <c r="EO19" s="103">
        <f t="shared" si="6"/>
        <v>1313.109906854768</v>
      </c>
      <c r="EP19" s="103">
        <f t="shared" si="6"/>
        <v>1308.207228231852</v>
      </c>
      <c r="EQ19" s="103">
        <f t="shared" si="6"/>
        <v>1303.2961373385249</v>
      </c>
      <c r="ER19" s="103">
        <f t="shared" si="6"/>
        <v>1298.3783871431735</v>
      </c>
      <c r="ES19" s="103">
        <f t="shared" si="6"/>
        <v>1293.4523607573392</v>
      </c>
      <c r="ET19" s="103">
        <f t="shared" si="6"/>
        <v>1288.5197900596113</v>
      </c>
      <c r="EU19" s="103">
        <f t="shared" si="6"/>
        <v>1283.5790937148058</v>
      </c>
      <c r="EV19" s="103">
        <f t="shared" si="6"/>
        <v>1278.6319793762302</v>
      </c>
      <c r="EW19" s="103">
        <f t="shared" si="6"/>
        <v>1273.6769039319645</v>
      </c>
      <c r="EX19" s="103">
        <f t="shared" si="6"/>
        <v>1268.7155477583487</v>
      </c>
      <c r="EY19" s="103">
        <f t="shared" si="6"/>
        <v>1263.7464085382237</v>
      </c>
      <c r="EZ19" s="103">
        <f t="shared" si="6"/>
        <v>1258.7711364071881</v>
      </c>
      <c r="FA19" s="103">
        <f t="shared" si="6"/>
        <v>1253.7882723138985</v>
      </c>
      <c r="FB19" s="103">
        <f t="shared" si="6"/>
        <v>1248.7994332810167</v>
      </c>
      <c r="FC19" s="103">
        <f t="shared" si="6"/>
        <v>1243.803205892031</v>
      </c>
      <c r="FD19" s="103">
        <f t="shared" si="6"/>
        <v>1238.801171279299</v>
      </c>
      <c r="FE19" s="103">
        <f t="shared" si="6"/>
        <v>1233.7919639268546</v>
      </c>
      <c r="FF19" s="103">
        <f t="shared" si="6"/>
        <v>1228.777126397044</v>
      </c>
      <c r="FG19" s="103">
        <f t="shared" si="6"/>
        <v>1223.7553432359032</v>
      </c>
      <c r="FH19" s="103">
        <f t="shared" si="6"/>
        <v>1218.7281158561502</v>
      </c>
      <c r="FI19" s="103">
        <f t="shared" si="6"/>
        <v>1213.6941809223636</v>
      </c>
      <c r="FJ19" s="103">
        <f t="shared" si="6"/>
        <v>1208.6549962201505</v>
      </c>
      <c r="FK19" s="103">
        <f t="shared" si="6"/>
        <v>1203.6093524838507</v>
      </c>
      <c r="FL19" s="103">
        <f t="shared" si="6"/>
        <v>1198.5586614982926</v>
      </c>
      <c r="FM19" s="103">
        <f t="shared" si="6"/>
        <v>1193.5017699133166</v>
      </c>
      <c r="FN19" s="103">
        <f t="shared" si="6"/>
        <v>1188.440041244448</v>
      </c>
      <c r="FO19" s="103">
        <f t="shared" si="6"/>
        <v>1183.372379797329</v>
      </c>
      <c r="FP19" s="103">
        <f t="shared" si="6"/>
        <v>1178.300098655814</v>
      </c>
      <c r="FQ19" s="103">
        <f t="shared" si="6"/>
        <v>1173.2221614164396</v>
      </c>
      <c r="FR19" s="103">
        <f t="shared" si="6"/>
        <v>1168.1398286758852</v>
      </c>
      <c r="FS19" s="103">
        <f t="shared" si="6"/>
        <v>1163.0521248518514</v>
      </c>
      <c r="FT19" s="103">
        <f t="shared" si="6"/>
        <v>1157.9602561056315</v>
      </c>
      <c r="FU19" s="103">
        <f t="shared" si="6"/>
        <v>1152.8633091020513</v>
      </c>
      <c r="FV19" s="103">
        <f t="shared" si="6"/>
        <v>1147.7624337262835</v>
      </c>
      <c r="FW19" s="103">
        <f t="shared" si="6"/>
        <v>1142.6567802125508</v>
      </c>
      <c r="FX19" s="103">
        <f t="shared" si="6"/>
        <v>1137.5474404366012</v>
      </c>
      <c r="FY19" s="103">
        <f t="shared" si="6"/>
        <v>1132.4336294213279</v>
      </c>
      <c r="FZ19" s="103">
        <f t="shared" si="6"/>
        <v>1127.316379406941</v>
      </c>
      <c r="GA19" s="103">
        <f t="shared" si="6"/>
        <v>1122.1949713220292</v>
      </c>
      <c r="GB19" s="103">
        <f t="shared" si="6"/>
        <v>1117.07037625193</v>
      </c>
      <c r="GC19" s="103">
        <f t="shared" si="6"/>
        <v>1111.9419420464708</v>
      </c>
      <c r="GD19" s="103">
        <f t="shared" si="6"/>
        <v>1106.8105772230074</v>
      </c>
      <c r="GE19" s="103">
        <f t="shared" si="6"/>
        <v>1101.6756974674513</v>
      </c>
      <c r="GF19" s="103">
        <f t="shared" si="6"/>
        <v>1096.5381474216172</v>
      </c>
      <c r="GG19" s="103">
        <f t="shared" si="6"/>
        <v>1091.3974114224065</v>
      </c>
      <c r="GH19" s="103">
        <f t="shared" si="6"/>
        <v>1086.2542690333237</v>
      </c>
      <c r="GI19" s="103">
        <f t="shared" si="6"/>
        <v>1081.108273957949</v>
      </c>
      <c r="GJ19" s="103">
        <f t="shared" si="6"/>
        <v>1075.9601395826699</v>
      </c>
      <c r="GK19" s="103">
        <f t="shared" si="6"/>
        <v>1070.8094895948898</v>
      </c>
      <c r="GL19" s="103">
        <f t="shared" si="6"/>
        <v>1065.6569702081665</v>
      </c>
      <c r="GM19" s="103">
        <f aca="true" t="shared" si="7" ref="GM19:IV19">IF(start,GM18,GM20)</f>
        <v>1060.5022756129244</v>
      </c>
      <c r="GN19" s="103">
        <f t="shared" si="7"/>
        <v>1055.3459839563836</v>
      </c>
      <c r="GO19" s="103">
        <f t="shared" si="7"/>
        <v>1050.1878603537605</v>
      </c>
      <c r="GP19" s="103">
        <f t="shared" si="7"/>
        <v>1045.0284140937567</v>
      </c>
      <c r="GQ19" s="103">
        <f t="shared" si="7"/>
        <v>1039.8674815411366</v>
      </c>
      <c r="GR19" s="103">
        <f t="shared" si="7"/>
        <v>1034.7055024343779</v>
      </c>
      <c r="GS19" s="103">
        <f t="shared" si="7"/>
        <v>1029.5423846158476</v>
      </c>
      <c r="GT19" s="103">
        <f t="shared" si="7"/>
        <v>1024.3784976817567</v>
      </c>
      <c r="GU19" s="103">
        <f t="shared" si="7"/>
        <v>1019.21382108363</v>
      </c>
      <c r="GV19" s="103">
        <f t="shared" si="7"/>
        <v>1014.0486537822841</v>
      </c>
      <c r="GW19" s="103">
        <f t="shared" si="7"/>
        <v>1008.8830468735337</v>
      </c>
      <c r="GX19" s="103">
        <f t="shared" si="7"/>
        <v>1003.7172282879181</v>
      </c>
      <c r="GY19" s="103">
        <f t="shared" si="7"/>
        <v>1003.5818880697939</v>
      </c>
      <c r="GZ19" s="103">
        <f t="shared" si="7"/>
        <v>1003.4463175681103</v>
      </c>
      <c r="HA19" s="103">
        <f t="shared" si="7"/>
        <v>1003.3105048999573</v>
      </c>
      <c r="HB19" s="103">
        <f t="shared" si="7"/>
        <v>1003.1744683469745</v>
      </c>
      <c r="HC19" s="103">
        <f t="shared" si="7"/>
        <v>1003.0381979791932</v>
      </c>
      <c r="HD19" s="103">
        <f t="shared" si="7"/>
        <v>1002.9017102184963</v>
      </c>
      <c r="HE19" s="103">
        <f t="shared" si="7"/>
        <v>1002.7649971043138</v>
      </c>
      <c r="HF19" s="103">
        <f t="shared" si="7"/>
        <v>1002.6280731739234</v>
      </c>
      <c r="HG19" s="103">
        <f t="shared" si="7"/>
        <v>1002.4909324502866</v>
      </c>
      <c r="HH19" s="103">
        <f t="shared" si="7"/>
        <v>1002.3535875636801</v>
      </c>
      <c r="HI19" s="103">
        <f t="shared" si="7"/>
        <v>1002.2527014740792</v>
      </c>
      <c r="HJ19" s="103">
        <f t="shared" si="7"/>
        <v>1002.151653838466</v>
      </c>
      <c r="HK19" s="103">
        <f t="shared" si="7"/>
        <v>1002.0504411952663</v>
      </c>
      <c r="HL19" s="103">
        <f t="shared" si="7"/>
        <v>1001.949071867043</v>
      </c>
      <c r="HM19" s="103">
        <f t="shared" si="7"/>
        <v>1001.847543876176</v>
      </c>
      <c r="HN19" s="103">
        <f t="shared" si="7"/>
        <v>1001.7458641086671</v>
      </c>
      <c r="HO19" s="103">
        <f t="shared" si="7"/>
        <v>1001.644032077077</v>
      </c>
      <c r="HP19" s="103">
        <f t="shared" si="7"/>
        <v>1001.5420532188655</v>
      </c>
      <c r="HQ19" s="103">
        <f t="shared" si="7"/>
        <v>1001.439928541324</v>
      </c>
      <c r="HR19" s="103">
        <f t="shared" si="7"/>
        <v>1001.3376620230838</v>
      </c>
      <c r="HS19" s="103">
        <f>pe</f>
        <v>1001.3376620230838</v>
      </c>
      <c r="HT19" s="103"/>
      <c r="HU19" s="103"/>
      <c r="HV19" s="103"/>
      <c r="HW19" s="103"/>
      <c r="HX19" s="103"/>
      <c r="HY19" s="103"/>
      <c r="HZ19" s="103"/>
      <c r="IA19" s="103"/>
      <c r="IB19" s="103"/>
      <c r="IC19" s="103"/>
      <c r="ID19" s="103"/>
      <c r="IE19" s="103"/>
      <c r="IF19" s="103"/>
      <c r="IG19" s="103"/>
      <c r="IH19" s="103"/>
      <c r="II19" s="103"/>
    </row>
    <row r="20" spans="1:243" s="41" customFormat="1" ht="12.75">
      <c r="A20" s="127" t="s">
        <v>74</v>
      </c>
      <c r="B20" s="128">
        <f>pi</f>
        <v>1811.4686355383428</v>
      </c>
      <c r="C20" s="128">
        <f>IF((D19*C16+B19*D16)/(C16+D16)&lt;C21,(D19*C16+B19*D16)/(C16+D16),C21)</f>
        <v>1811.4686355383428</v>
      </c>
      <c r="D20" s="129">
        <f>IF((E19*D16+C19*E16)/(D16+E16)&lt;D21,(E19*D16+C19*E16)/(D16+E16),D21)</f>
        <v>1810.9539871349382</v>
      </c>
      <c r="E20" s="130">
        <f aca="true" t="shared" si="8" ref="E20:BP20">IF((F19*E16+D19*F16)/(E16+F16)&lt;E21,(F19*E16+D19*F16)/(E16+F16),E21)</f>
        <v>1810.4393080751875</v>
      </c>
      <c r="F20" s="130">
        <f t="shared" si="8"/>
        <v>1809.9245435049165</v>
      </c>
      <c r="G20" s="130">
        <f t="shared" si="8"/>
        <v>1809.4096887375813</v>
      </c>
      <c r="H20" s="130">
        <f t="shared" si="8"/>
        <v>1808.8946637648319</v>
      </c>
      <c r="I20" s="130">
        <f t="shared" si="8"/>
        <v>1808.3794889640624</v>
      </c>
      <c r="J20" s="130">
        <f t="shared" si="8"/>
        <v>1807.8640590926566</v>
      </c>
      <c r="K20" s="130">
        <f t="shared" si="8"/>
        <v>1807.3484196123577</v>
      </c>
      <c r="L20" s="130">
        <f t="shared" si="8"/>
        <v>1806.8324399413425</v>
      </c>
      <c r="M20" s="130">
        <f t="shared" si="8"/>
        <v>1806.3161906712123</v>
      </c>
      <c r="N20" s="130">
        <f t="shared" si="8"/>
        <v>1806.2880876116642</v>
      </c>
      <c r="O20" s="130">
        <f t="shared" si="8"/>
        <v>1806.2596823198076</v>
      </c>
      <c r="P20" s="130">
        <f t="shared" si="8"/>
        <v>1806.2308456405574</v>
      </c>
      <c r="Q20" s="130">
        <f t="shared" si="8"/>
        <v>1806.2017031291357</v>
      </c>
      <c r="R20" s="130">
        <f t="shared" si="8"/>
        <v>1806.1721239192238</v>
      </c>
      <c r="S20" s="130">
        <f t="shared" si="8"/>
        <v>1806.1422349747243</v>
      </c>
      <c r="T20" s="130">
        <f t="shared" si="8"/>
        <v>1806.111903589883</v>
      </c>
      <c r="U20" s="130">
        <f t="shared" si="8"/>
        <v>1806.0812582632616</v>
      </c>
      <c r="V20" s="130">
        <f t="shared" si="8"/>
        <v>1806.050164320916</v>
      </c>
      <c r="W20" s="130">
        <f t="shared" si="8"/>
        <v>1806.0187519231097</v>
      </c>
      <c r="X20" s="130">
        <f t="shared" si="8"/>
        <v>1805.9969554068537</v>
      </c>
      <c r="Y20" s="130">
        <f t="shared" si="8"/>
        <v>1805.9748297352926</v>
      </c>
      <c r="Z20" s="130">
        <f t="shared" si="8"/>
        <v>1805.952237173181</v>
      </c>
      <c r="AA20" s="130">
        <f t="shared" si="8"/>
        <v>1805.929311571854</v>
      </c>
      <c r="AB20" s="130">
        <f t="shared" si="8"/>
        <v>1805.9059134759088</v>
      </c>
      <c r="AC20" s="130">
        <f t="shared" si="8"/>
        <v>1805.8821781428626</v>
      </c>
      <c r="AD20" s="130">
        <f t="shared" si="8"/>
        <v>1805.857964267437</v>
      </c>
      <c r="AE20" s="130">
        <f t="shared" si="8"/>
        <v>1805.8334086431557</v>
      </c>
      <c r="AF20" s="130">
        <f t="shared" si="8"/>
        <v>1805.808367985695</v>
      </c>
      <c r="AG20" s="130">
        <f t="shared" si="8"/>
        <v>1805.782980754386</v>
      </c>
      <c r="AH20" s="130">
        <f t="shared" si="8"/>
        <v>1803.77705563591</v>
      </c>
      <c r="AI20" s="130">
        <f t="shared" si="8"/>
        <v>1801.7706004253998</v>
      </c>
      <c r="AJ20" s="130">
        <f t="shared" si="8"/>
        <v>1799.7631267736253</v>
      </c>
      <c r="AK20" s="130">
        <f t="shared" si="8"/>
        <v>1797.7547475268561</v>
      </c>
      <c r="AL20" s="130">
        <f t="shared" si="8"/>
        <v>1795.744816488135</v>
      </c>
      <c r="AM20" s="130">
        <f t="shared" si="8"/>
        <v>1793.7336043103282</v>
      </c>
      <c r="AN20" s="130">
        <f t="shared" si="8"/>
        <v>1791.7203070575101</v>
      </c>
      <c r="AO20" s="130">
        <f t="shared" si="8"/>
        <v>1789.7053532566833</v>
      </c>
      <c r="AP20" s="130">
        <f t="shared" si="8"/>
        <v>1787.687781415877</v>
      </c>
      <c r="AQ20" s="130">
        <f t="shared" si="8"/>
        <v>1785.6681779297676</v>
      </c>
      <c r="AR20" s="130">
        <f t="shared" si="8"/>
        <v>1785.6595804336657</v>
      </c>
      <c r="AS20" s="130">
        <f t="shared" si="8"/>
        <v>1785.648758452404</v>
      </c>
      <c r="AT20" s="130">
        <f t="shared" si="8"/>
        <v>1785.6347773850323</v>
      </c>
      <c r="AU20" s="130">
        <f t="shared" si="8"/>
        <v>1785.618566448392</v>
      </c>
      <c r="AV20" s="130">
        <f t="shared" si="8"/>
        <v>1785.5991911359163</v>
      </c>
      <c r="AW20" s="130">
        <f t="shared" si="8"/>
        <v>1785.5775811240653</v>
      </c>
      <c r="AX20" s="130">
        <f t="shared" si="8"/>
        <v>1785.5528022454646</v>
      </c>
      <c r="AY20" s="130">
        <f t="shared" si="8"/>
        <v>1785.5257843936247</v>
      </c>
      <c r="AZ20" s="130">
        <f t="shared" si="8"/>
        <v>1785.4955939855429</v>
      </c>
      <c r="BA20" s="130">
        <f t="shared" si="8"/>
        <v>1785.4631608886584</v>
      </c>
      <c r="BB20" s="130">
        <f t="shared" si="8"/>
        <v>1776.0728410744043</v>
      </c>
      <c r="BC20" s="130">
        <f t="shared" si="8"/>
        <v>1766.6774488698006</v>
      </c>
      <c r="BD20" s="130">
        <f t="shared" si="8"/>
        <v>1757.2764570389759</v>
      </c>
      <c r="BE20" s="130">
        <f t="shared" si="8"/>
        <v>1747.8708294469382</v>
      </c>
      <c r="BF20" s="130">
        <f t="shared" si="8"/>
        <v>1738.4602253917083</v>
      </c>
      <c r="BG20" s="130">
        <f t="shared" si="8"/>
        <v>1729.0454232416446</v>
      </c>
      <c r="BH20" s="130">
        <f t="shared" si="8"/>
        <v>1719.6262690403098</v>
      </c>
      <c r="BI20" s="130">
        <f t="shared" si="8"/>
        <v>1710.2033553338986</v>
      </c>
      <c r="BJ20" s="130">
        <f t="shared" si="8"/>
        <v>1700.7767150744883</v>
      </c>
      <c r="BK20" s="130">
        <f t="shared" si="8"/>
        <v>1691.3467547089358</v>
      </c>
      <c r="BL20" s="130">
        <f t="shared" si="8"/>
        <v>1686.9111484095495</v>
      </c>
      <c r="BM20" s="130">
        <f t="shared" si="8"/>
        <v>1682.4753660551096</v>
      </c>
      <c r="BN20" s="130">
        <f t="shared" si="8"/>
        <v>1678.0391512189578</v>
      </c>
      <c r="BO20" s="130">
        <f t="shared" si="8"/>
        <v>1673.6024188649344</v>
      </c>
      <c r="BP20" s="130">
        <f t="shared" si="8"/>
        <v>1669.1648277032807</v>
      </c>
      <c r="BQ20" s="130">
        <f aca="true" t="shared" si="9" ref="BQ20:EB20">IF((BR19*BQ16+BP19*BR16)/(BQ16+BR16)&lt;BQ21,(BR19*BQ16+BP19*BR16)/(BQ16+BR16),BQ21)</f>
        <v>1664.72637881418</v>
      </c>
      <c r="BR20" s="130">
        <f t="shared" si="9"/>
        <v>1660.2866468714922</v>
      </c>
      <c r="BS20" s="130">
        <f t="shared" si="9"/>
        <v>1655.8457190766144</v>
      </c>
      <c r="BT20" s="130">
        <f t="shared" si="9"/>
        <v>1651.4030870937563</v>
      </c>
      <c r="BU20" s="130">
        <f t="shared" si="9"/>
        <v>1646.9589240428775</v>
      </c>
      <c r="BV20" s="130">
        <f t="shared" si="9"/>
        <v>1642.5126398016616</v>
      </c>
      <c r="BW20" s="130">
        <f t="shared" si="9"/>
        <v>1638.064492999133</v>
      </c>
      <c r="BX20" s="130">
        <f t="shared" si="9"/>
        <v>1633.6138131416808</v>
      </c>
      <c r="BY20" s="130">
        <f t="shared" si="9"/>
        <v>1629.1609437524457</v>
      </c>
      <c r="BZ20" s="130">
        <f t="shared" si="9"/>
        <v>1624.7051355689284</v>
      </c>
      <c r="CA20" s="130">
        <f t="shared" si="9"/>
        <v>1620.2468161901033</v>
      </c>
      <c r="CB20" s="130">
        <f t="shared" si="9"/>
        <v>1615.7851593686269</v>
      </c>
      <c r="CC20" s="130">
        <f t="shared" si="9"/>
        <v>1611.3206757605096</v>
      </c>
      <c r="CD20" s="130">
        <f t="shared" si="9"/>
        <v>1606.8524640931053</v>
      </c>
      <c r="CE20" s="130">
        <f t="shared" si="9"/>
        <v>1602.3811168636666</v>
      </c>
      <c r="CF20" s="130">
        <f t="shared" si="9"/>
        <v>1597.9056599026032</v>
      </c>
      <c r="CG20" s="130">
        <f t="shared" si="9"/>
        <v>1593.4267661398019</v>
      </c>
      <c r="CH20" s="130">
        <f t="shared" si="9"/>
        <v>1588.943390798705</v>
      </c>
      <c r="CI20" s="130">
        <f t="shared" si="9"/>
        <v>1584.4562856452455</v>
      </c>
      <c r="CJ20" s="130">
        <f t="shared" si="9"/>
        <v>1579.9643377398088</v>
      </c>
      <c r="CK20" s="130">
        <f t="shared" si="9"/>
        <v>1575.4683759052677</v>
      </c>
      <c r="CL20" s="130">
        <f t="shared" si="9"/>
        <v>1570.9672216286822</v>
      </c>
      <c r="CM20" s="130">
        <f t="shared" si="9"/>
        <v>1566.4617788342862</v>
      </c>
      <c r="CN20" s="130">
        <f t="shared" si="9"/>
        <v>1561.9508061628505</v>
      </c>
      <c r="CO20" s="130">
        <f t="shared" si="9"/>
        <v>1557.435280514538</v>
      </c>
      <c r="CP20" s="130">
        <f t="shared" si="9"/>
        <v>1552.9139005393147</v>
      </c>
      <c r="CQ20" s="130">
        <f t="shared" si="9"/>
        <v>1548.3877138251096</v>
      </c>
      <c r="CR20" s="130">
        <f t="shared" si="9"/>
        <v>1543.8553620058574</v>
      </c>
      <c r="CS20" s="130">
        <f t="shared" si="9"/>
        <v>1539.3179609139854</v>
      </c>
      <c r="CT20" s="130">
        <f t="shared" si="9"/>
        <v>1534.7740982520284</v>
      </c>
      <c r="CU20" s="130">
        <f t="shared" si="9"/>
        <v>1530.2249555066126</v>
      </c>
      <c r="CV20" s="130">
        <f t="shared" si="9"/>
        <v>1525.6690696337305</v>
      </c>
      <c r="CW20" s="130">
        <f t="shared" si="9"/>
        <v>1521.1076850453458</v>
      </c>
      <c r="CX20" s="130">
        <f t="shared" si="9"/>
        <v>1516.5392912261973</v>
      </c>
      <c r="CY20" s="130">
        <f t="shared" si="9"/>
        <v>1511.9651926549943</v>
      </c>
      <c r="CZ20" s="130">
        <f t="shared" si="9"/>
        <v>1507.383834701034</v>
      </c>
      <c r="DA20" s="130">
        <f t="shared" si="9"/>
        <v>1502.796578930594</v>
      </c>
      <c r="DB20" s="130">
        <f t="shared" si="9"/>
        <v>1498.2018300238842</v>
      </c>
      <c r="DC20" s="130">
        <f t="shared" si="9"/>
        <v>1493.6010035444058</v>
      </c>
      <c r="DD20" s="130">
        <f t="shared" si="9"/>
        <v>1488.9924669701816</v>
      </c>
      <c r="DE20" s="130">
        <f t="shared" si="9"/>
        <v>1484.3776866700562</v>
      </c>
      <c r="DF20" s="130">
        <f t="shared" si="9"/>
        <v>1479.754996457336</v>
      </c>
      <c r="DG20" s="130">
        <f t="shared" si="9"/>
        <v>1475.125910222607</v>
      </c>
      <c r="DH20" s="130">
        <f t="shared" si="9"/>
        <v>1470.4887316925922</v>
      </c>
      <c r="DI20" s="130">
        <f t="shared" si="9"/>
        <v>1465.845018914233</v>
      </c>
      <c r="DJ20" s="130">
        <f t="shared" si="9"/>
        <v>1461.1930491366718</v>
      </c>
      <c r="DK20" s="130">
        <f t="shared" si="9"/>
        <v>1456.5344211260453</v>
      </c>
      <c r="DL20" s="130">
        <f t="shared" si="9"/>
        <v>1451.8673892841532</v>
      </c>
      <c r="DM20" s="130">
        <f t="shared" si="9"/>
        <v>1447.1935895974366</v>
      </c>
      <c r="DN20" s="130">
        <f t="shared" si="9"/>
        <v>1442.5112572623777</v>
      </c>
      <c r="DO20" s="130">
        <f t="shared" si="9"/>
        <v>1437.8220619351387</v>
      </c>
      <c r="DP20" s="130">
        <f t="shared" si="9"/>
        <v>1433.1242232514724</v>
      </c>
      <c r="DQ20" s="130">
        <f t="shared" si="9"/>
        <v>1428.41944094496</v>
      </c>
      <c r="DR20" s="130">
        <f t="shared" si="9"/>
        <v>1423.7059227288255</v>
      </c>
      <c r="DS20" s="130">
        <f t="shared" si="9"/>
        <v>1418.985394789915</v>
      </c>
      <c r="DT20" s="130">
        <f t="shared" si="9"/>
        <v>1414.2560565420797</v>
      </c>
      <c r="DU20" s="130">
        <f t="shared" si="9"/>
        <v>1409.5196569791551</v>
      </c>
      <c r="DV20" s="130">
        <f t="shared" si="9"/>
        <v>1404.774390815393</v>
      </c>
      <c r="DW20" s="130">
        <f t="shared" si="9"/>
        <v>1400.0220261927655</v>
      </c>
      <c r="DX20" s="130">
        <f t="shared" si="9"/>
        <v>1395.260756694331</v>
      </c>
      <c r="DY20" s="130">
        <f t="shared" si="9"/>
        <v>1390.492365948093</v>
      </c>
      <c r="DZ20" s="130">
        <f t="shared" si="9"/>
        <v>1385.7150499353452</v>
      </c>
      <c r="EA20" s="130">
        <f t="shared" si="9"/>
        <v>1380.9306041138293</v>
      </c>
      <c r="EB20" s="130">
        <f t="shared" si="9"/>
        <v>1376.137230346304</v>
      </c>
      <c r="EC20" s="130">
        <f aca="true" t="shared" si="10" ref="EC20:GN20">IF((ED19*EC16+EB19*ED16)/(EC16+ED16)&lt;EC21,(ED19*EC16+EB19*ED16)/(EC16+ED16),EC21)</f>
        <v>1371.3367322785512</v>
      </c>
      <c r="ED20" s="130">
        <f t="shared" si="10"/>
        <v>1366.5273210850173</v>
      </c>
      <c r="EE20" s="130">
        <f t="shared" si="10"/>
        <v>1361.7108049808803</v>
      </c>
      <c r="EF20" s="130">
        <f t="shared" si="10"/>
        <v>1356.8854078230993</v>
      </c>
      <c r="EG20" s="130">
        <f t="shared" si="10"/>
        <v>1352.0529388087782</v>
      </c>
      <c r="EH20" s="130">
        <f t="shared" si="10"/>
        <v>1347.2116377828609</v>
      </c>
      <c r="EI20" s="130">
        <f t="shared" si="10"/>
        <v>1342.3633113758283</v>
      </c>
      <c r="EJ20" s="130">
        <f t="shared" si="10"/>
        <v>1337.5062186552054</v>
      </c>
      <c r="EK20" s="130">
        <f t="shared" si="10"/>
        <v>1332.6421601825866</v>
      </c>
      <c r="EL20" s="130">
        <f t="shared" si="10"/>
        <v>1327.7694174067271</v>
      </c>
      <c r="EM20" s="130">
        <f t="shared" si="10"/>
        <v>1322.8897813713033</v>
      </c>
      <c r="EN20" s="130">
        <f t="shared" si="10"/>
        <v>1318.0015589843674</v>
      </c>
      <c r="EO20" s="130">
        <f t="shared" si="10"/>
        <v>1313.106528382416</v>
      </c>
      <c r="EP20" s="130">
        <f t="shared" si="10"/>
        <v>1308.2030249260854</v>
      </c>
      <c r="EQ20" s="130">
        <f t="shared" si="10"/>
        <v>1303.2928105213002</v>
      </c>
      <c r="ER20" s="130">
        <f t="shared" si="10"/>
        <v>1298.3742518860286</v>
      </c>
      <c r="ES20" s="130">
        <f t="shared" si="10"/>
        <v>1293.4490914437654</v>
      </c>
      <c r="ET20" s="130">
        <f t="shared" si="10"/>
        <v>1288.5157300826784</v>
      </c>
      <c r="EU20" s="130">
        <f t="shared" si="10"/>
        <v>1283.5758875687231</v>
      </c>
      <c r="EV20" s="130">
        <f t="shared" si="10"/>
        <v>1278.6280016783364</v>
      </c>
      <c r="EW20" s="130">
        <f t="shared" si="10"/>
        <v>1273.6737664263503</v>
      </c>
      <c r="EX20" s="130">
        <f t="shared" si="10"/>
        <v>1268.711659098213</v>
      </c>
      <c r="EY20" s="130">
        <f t="shared" si="10"/>
        <v>1263.7433449499026</v>
      </c>
      <c r="EZ20" s="130">
        <f t="shared" si="10"/>
        <v>1258.7673432971558</v>
      </c>
      <c r="FA20" s="130">
        <f t="shared" si="10"/>
        <v>1253.785287719112</v>
      </c>
      <c r="FB20" s="130">
        <f t="shared" si="10"/>
        <v>1248.7957419818304</v>
      </c>
      <c r="FC20" s="130">
        <f t="shared" si="10"/>
        <v>1243.8003051628316</v>
      </c>
      <c r="FD20" s="130">
        <f t="shared" si="10"/>
        <v>1238.797587795862</v>
      </c>
      <c r="FE20" s="130">
        <f t="shared" si="10"/>
        <v>1233.7891517282853</v>
      </c>
      <c r="FF20" s="130">
        <f t="shared" si="10"/>
        <v>1228.773656475122</v>
      </c>
      <c r="FG20" s="130">
        <f t="shared" si="10"/>
        <v>1223.7526240239156</v>
      </c>
      <c r="FH20" s="130">
        <f t="shared" si="10"/>
        <v>1218.724764979959</v>
      </c>
      <c r="FI20" s="130">
        <f t="shared" si="10"/>
        <v>1213.6915589424268</v>
      </c>
      <c r="FJ20" s="130">
        <f t="shared" si="10"/>
        <v>1208.6517696107628</v>
      </c>
      <c r="FK20" s="130">
        <f t="shared" si="10"/>
        <v>1203.6068317701981</v>
      </c>
      <c r="FL20" s="130">
        <f t="shared" si="10"/>
        <v>1198.5555641128065</v>
      </c>
      <c r="FM20" s="130">
        <f t="shared" si="10"/>
        <v>1193.499354288779</v>
      </c>
      <c r="FN20" s="130">
        <f t="shared" si="10"/>
        <v>1188.43707777584</v>
      </c>
      <c r="FO20" s="130">
        <f t="shared" si="10"/>
        <v>1183.370072873694</v>
      </c>
      <c r="FP20" s="130">
        <f t="shared" si="10"/>
        <v>1178.2972735334133</v>
      </c>
      <c r="FQ20" s="130">
        <f t="shared" si="10"/>
        <v>1173.2199665952803</v>
      </c>
      <c r="FR20" s="130">
        <f t="shared" si="10"/>
        <v>1168.1371460663954</v>
      </c>
      <c r="FS20" s="130">
        <f t="shared" si="10"/>
        <v>1163.050045325761</v>
      </c>
      <c r="FT20" s="130">
        <f t="shared" si="10"/>
        <v>1157.9577199146224</v>
      </c>
      <c r="FU20" s="130">
        <f t="shared" si="10"/>
        <v>1152.861347856229</v>
      </c>
      <c r="FV20" s="130">
        <f t="shared" si="10"/>
        <v>1147.7600476000862</v>
      </c>
      <c r="FW20" s="130">
        <f t="shared" si="10"/>
        <v>1142.6549400266713</v>
      </c>
      <c r="FX20" s="130">
        <f t="shared" si="10"/>
        <v>1137.5452077645236</v>
      </c>
      <c r="FY20" s="130">
        <f t="shared" si="10"/>
        <v>1132.4319128716397</v>
      </c>
      <c r="FZ20" s="130">
        <f t="shared" si="10"/>
        <v>1127.3143033237407</v>
      </c>
      <c r="GA20" s="130">
        <f t="shared" si="10"/>
        <v>1122.193380783619</v>
      </c>
      <c r="GB20" s="130">
        <f t="shared" si="10"/>
        <v>1117.0684596404626</v>
      </c>
      <c r="GC20" s="130">
        <f t="shared" si="10"/>
        <v>1111.9404796956367</v>
      </c>
      <c r="GD20" s="130">
        <f t="shared" si="10"/>
        <v>1106.8088227169908</v>
      </c>
      <c r="GE20" s="130">
        <f t="shared" si="10"/>
        <v>1101.6743652841287</v>
      </c>
      <c r="GF20" s="130">
        <f t="shared" si="10"/>
        <v>1096.5365574084374</v>
      </c>
      <c r="GG20" s="130">
        <f t="shared" si="10"/>
        <v>1091.396211192595</v>
      </c>
      <c r="GH20" s="130">
        <f t="shared" si="10"/>
        <v>1086.2528456568218</v>
      </c>
      <c r="GI20" s="130">
        <f t="shared" si="10"/>
        <v>1081.1072072760837</v>
      </c>
      <c r="GJ20" s="130">
        <f t="shared" si="10"/>
        <v>1075.9588847458517</v>
      </c>
      <c r="GK20" s="130">
        <f t="shared" si="10"/>
        <v>1070.8085578661185</v>
      </c>
      <c r="GL20" s="130">
        <f t="shared" si="10"/>
        <v>1065.655885575777</v>
      </c>
      <c r="GM20" s="130">
        <f t="shared" si="10"/>
        <v>1060.501480055236</v>
      </c>
      <c r="GN20" s="130">
        <f t="shared" si="10"/>
        <v>1055.3450709572953</v>
      </c>
      <c r="GO20" s="130">
        <f aca="true" t="shared" si="11" ref="GO20:HR20">IF((GP19*GO16+GN19*GP16)/(GO16+GP16)&lt;GO21,(GP19*GO16+GN19*GP16)/(GO16+GP16),GO21)</f>
        <v>1050.1872019999362</v>
      </c>
      <c r="GP20" s="130">
        <f t="shared" si="11"/>
        <v>1045.0276739231278</v>
      </c>
      <c r="GQ20" s="130">
        <f t="shared" si="11"/>
        <v>1039.8669612404804</v>
      </c>
      <c r="GR20" s="130">
        <f t="shared" si="11"/>
        <v>1034.7049360555386</v>
      </c>
      <c r="GS20" s="130">
        <f t="shared" si="11"/>
        <v>1029.5420030356672</v>
      </c>
      <c r="GT20" s="130">
        <f t="shared" si="11"/>
        <v>1024.3781058277918</v>
      </c>
      <c r="GU20" s="130">
        <f t="shared" si="11"/>
        <v>1019.2135787104461</v>
      </c>
      <c r="GV20" s="130">
        <f t="shared" si="11"/>
        <v>1014.0484369572791</v>
      </c>
      <c r="GW20" s="130">
        <f t="shared" si="11"/>
        <v>1008.8829440139895</v>
      </c>
      <c r="GX20" s="130">
        <f t="shared" si="11"/>
        <v>1003.7171867678526</v>
      </c>
      <c r="GY20" s="130">
        <f t="shared" si="11"/>
        <v>1003.5818568593784</v>
      </c>
      <c r="GZ20" s="130">
        <f t="shared" si="11"/>
        <v>1003.4462806669328</v>
      </c>
      <c r="HA20" s="130">
        <f t="shared" si="11"/>
        <v>1003.3104773889283</v>
      </c>
      <c r="HB20" s="130">
        <f t="shared" si="11"/>
        <v>1003.1744361183128</v>
      </c>
      <c r="HC20" s="130">
        <f t="shared" si="11"/>
        <v>1003.0381742074197</v>
      </c>
      <c r="HD20" s="130">
        <f t="shared" si="11"/>
        <v>1002.9016827103599</v>
      </c>
      <c r="HE20" s="130">
        <f t="shared" si="11"/>
        <v>1002.764977107295</v>
      </c>
      <c r="HF20" s="130">
        <f t="shared" si="11"/>
        <v>1002.6280504287945</v>
      </c>
      <c r="HG20" s="130">
        <f t="shared" si="11"/>
        <v>1002.4909162592254</v>
      </c>
      <c r="HH20" s="130">
        <f t="shared" si="11"/>
        <v>1002.3535696185925</v>
      </c>
      <c r="HI20" s="130">
        <f t="shared" si="11"/>
        <v>1002.2526886046926</v>
      </c>
      <c r="HJ20" s="130">
        <f t="shared" si="11"/>
        <v>1002.1516394397073</v>
      </c>
      <c r="HK20" s="130">
        <f t="shared" si="11"/>
        <v>1002.0504311581085</v>
      </c>
      <c r="HL20" s="130">
        <f t="shared" si="11"/>
        <v>1001.9490610397933</v>
      </c>
      <c r="HM20" s="130">
        <f t="shared" si="11"/>
        <v>1001.8475366895232</v>
      </c>
      <c r="HN20" s="130">
        <f t="shared" si="11"/>
        <v>1001.7458568742597</v>
      </c>
      <c r="HO20" s="130">
        <f t="shared" si="11"/>
        <v>1001.6440277562182</v>
      </c>
      <c r="HP20" s="130">
        <f t="shared" si="11"/>
        <v>1001.542049594812</v>
      </c>
      <c r="HQ20" s="130">
        <f t="shared" si="11"/>
        <v>1001.4399270985765</v>
      </c>
      <c r="HR20" s="130">
        <f t="shared" si="11"/>
        <v>1001.3376620230838</v>
      </c>
      <c r="HS20" s="103">
        <f>pe</f>
        <v>1001.3376620230838</v>
      </c>
      <c r="HT20" s="103"/>
      <c r="HU20" s="103"/>
      <c r="HV20" s="103"/>
      <c r="HW20" s="103"/>
      <c r="HX20" s="103"/>
      <c r="HY20" s="103"/>
      <c r="HZ20" s="103"/>
      <c r="IA20" s="103"/>
      <c r="IB20" s="103"/>
      <c r="IC20" s="103"/>
      <c r="ID20" s="103"/>
      <c r="IE20" s="103"/>
      <c r="IF20" s="103"/>
      <c r="IG20" s="103"/>
      <c r="IH20" s="103"/>
      <c r="II20" s="103"/>
    </row>
    <row r="21" spans="1:256" s="41" customFormat="1" ht="14.25">
      <c r="A21" s="87" t="s">
        <v>55</v>
      </c>
      <c r="B21" s="131">
        <f>IF(B13&gt;0,POWER(10,(10.245*(B13+273.15)-2140.96)/(B13+273.15-37.15)),POWER(10,12.56-2670.22/(B13+273.15)))</f>
        <v>2723.3501377003563</v>
      </c>
      <c r="C21" s="131">
        <f>IF(C13&gt;0,POWER(10,(10.245*(C13+273.15)-2140.96)/(C13+273.15-37.15)),POWER(10,12.56-2670.22/(C13+273.15)))</f>
        <v>2290.829347857118</v>
      </c>
      <c r="D21" s="131">
        <f>IF(D13&gt;0,POWER(10,(10.245*(D13+273.15)-2140.96)/(D13+273.15-37.15)),POWER(10,12.56-2670.22/(D13+273.15)))</f>
        <v>2290.7565186376914</v>
      </c>
      <c r="E21" s="132">
        <f aca="true" t="shared" si="12" ref="E21:BP21">IF(E13&gt;0,POWER(10,(10.245*(E13+273.15)-2140.96)/(E13+273.15-37.15)),POWER(10,12.56-2670.22/(E13+273.15)))</f>
        <v>2290.683691441537</v>
      </c>
      <c r="F21" s="132">
        <f t="shared" si="12"/>
        <v>2290.610866268597</v>
      </c>
      <c r="G21" s="132">
        <f t="shared" si="12"/>
        <v>2290.538043118845</v>
      </c>
      <c r="H21" s="132">
        <f t="shared" si="12"/>
        <v>2290.465221992218</v>
      </c>
      <c r="I21" s="132">
        <f t="shared" si="12"/>
        <v>2290.392402888664</v>
      </c>
      <c r="J21" s="132">
        <f t="shared" si="12"/>
        <v>2290.3195858081535</v>
      </c>
      <c r="K21" s="132">
        <f t="shared" si="12"/>
        <v>2290.246770750626</v>
      </c>
      <c r="L21" s="132">
        <f t="shared" si="12"/>
        <v>2290.1739577160283</v>
      </c>
      <c r="M21" s="132">
        <f t="shared" si="12"/>
        <v>2290.1011467043345</v>
      </c>
      <c r="N21" s="132">
        <f t="shared" si="12"/>
        <v>2287.481297127903</v>
      </c>
      <c r="O21" s="132">
        <f t="shared" si="12"/>
        <v>2284.8640669412885</v>
      </c>
      <c r="P21" s="132">
        <f t="shared" si="12"/>
        <v>2282.2494539305612</v>
      </c>
      <c r="Q21" s="132">
        <f t="shared" si="12"/>
        <v>2279.637455883258</v>
      </c>
      <c r="R21" s="132">
        <f t="shared" si="12"/>
        <v>2277.028070588402</v>
      </c>
      <c r="S21" s="132">
        <f t="shared" si="12"/>
        <v>2274.4212958365392</v>
      </c>
      <c r="T21" s="132">
        <f t="shared" si="12"/>
        <v>2271.817129419682</v>
      </c>
      <c r="U21" s="132">
        <f t="shared" si="12"/>
        <v>2269.2155691313333</v>
      </c>
      <c r="V21" s="132">
        <f t="shared" si="12"/>
        <v>2266.6166127665047</v>
      </c>
      <c r="W21" s="132">
        <f t="shared" si="12"/>
        <v>2264.020258121679</v>
      </c>
      <c r="X21" s="132">
        <f t="shared" si="12"/>
        <v>2247.8598091627973</v>
      </c>
      <c r="Y21" s="132">
        <f t="shared" si="12"/>
        <v>2231.800268298506</v>
      </c>
      <c r="Z21" s="132">
        <f t="shared" si="12"/>
        <v>2215.84110229225</v>
      </c>
      <c r="AA21" s="132">
        <f t="shared" si="12"/>
        <v>2199.981780159312</v>
      </c>
      <c r="AB21" s="132">
        <f t="shared" si="12"/>
        <v>2184.2217731601104</v>
      </c>
      <c r="AC21" s="132">
        <f t="shared" si="12"/>
        <v>2168.5605547934747</v>
      </c>
      <c r="AD21" s="132">
        <f t="shared" si="12"/>
        <v>2152.99760078997</v>
      </c>
      <c r="AE21" s="132">
        <f t="shared" si="12"/>
        <v>2137.532389105224</v>
      </c>
      <c r="AF21" s="132">
        <f t="shared" si="12"/>
        <v>2122.1643999132325</v>
      </c>
      <c r="AG21" s="132">
        <f t="shared" si="12"/>
        <v>2106.893115599693</v>
      </c>
      <c r="AH21" s="132">
        <f t="shared" si="12"/>
        <v>2106.8269291007546</v>
      </c>
      <c r="AI21" s="132">
        <f t="shared" si="12"/>
        <v>2106.760744420114</v>
      </c>
      <c r="AJ21" s="132">
        <f t="shared" si="12"/>
        <v>2106.694561557695</v>
      </c>
      <c r="AK21" s="132">
        <f t="shared" si="12"/>
        <v>2106.628380513474</v>
      </c>
      <c r="AL21" s="132">
        <f t="shared" si="12"/>
        <v>2106.562201287404</v>
      </c>
      <c r="AM21" s="132">
        <f t="shared" si="12"/>
        <v>2106.496023879451</v>
      </c>
      <c r="AN21" s="132">
        <f t="shared" si="12"/>
        <v>2106.429848289562</v>
      </c>
      <c r="AO21" s="132">
        <f t="shared" si="12"/>
        <v>2106.3636745177023</v>
      </c>
      <c r="AP21" s="132">
        <f t="shared" si="12"/>
        <v>2106.297502563829</v>
      </c>
      <c r="AQ21" s="132">
        <f t="shared" si="12"/>
        <v>2106.2313324279</v>
      </c>
      <c r="AR21" s="132">
        <f t="shared" si="12"/>
        <v>2073.3730780464575</v>
      </c>
      <c r="AS21" s="132">
        <f t="shared" si="12"/>
        <v>2040.9640444385943</v>
      </c>
      <c r="AT21" s="132">
        <f t="shared" si="12"/>
        <v>2008.9990219782535</v>
      </c>
      <c r="AU21" s="132">
        <f t="shared" si="12"/>
        <v>1977.4728494895392</v>
      </c>
      <c r="AV21" s="132">
        <f t="shared" si="12"/>
        <v>1946.3804139266583</v>
      </c>
      <c r="AW21" s="132">
        <f t="shared" si="12"/>
        <v>1915.7166500546696</v>
      </c>
      <c r="AX21" s="132">
        <f t="shared" si="12"/>
        <v>1885.4765401312914</v>
      </c>
      <c r="AY21" s="132">
        <f t="shared" si="12"/>
        <v>1855.6551135896732</v>
      </c>
      <c r="AZ21" s="132">
        <f t="shared" si="12"/>
        <v>1826.2474467220554</v>
      </c>
      <c r="BA21" s="132">
        <f t="shared" si="12"/>
        <v>1797.2486623645082</v>
      </c>
      <c r="BB21" s="132">
        <f t="shared" si="12"/>
        <v>1786.4034297446199</v>
      </c>
      <c r="BC21" s="132">
        <f t="shared" si="12"/>
        <v>1775.6155554385834</v>
      </c>
      <c r="BD21" s="132">
        <f t="shared" si="12"/>
        <v>1764.8847819460561</v>
      </c>
      <c r="BE21" s="132">
        <f t="shared" si="12"/>
        <v>1754.2108526955824</v>
      </c>
      <c r="BF21" s="132">
        <f t="shared" si="12"/>
        <v>1743.593512042163</v>
      </c>
      <c r="BG21" s="132">
        <f t="shared" si="12"/>
        <v>1733.0325052649239</v>
      </c>
      <c r="BH21" s="132">
        <f t="shared" si="12"/>
        <v>1722.5275785646436</v>
      </c>
      <c r="BI21" s="132">
        <f t="shared" si="12"/>
        <v>1712.0784790614412</v>
      </c>
      <c r="BJ21" s="132">
        <f t="shared" si="12"/>
        <v>1701.684954792343</v>
      </c>
      <c r="BK21" s="132">
        <f t="shared" si="12"/>
        <v>1691.3467547089358</v>
      </c>
      <c r="BL21" s="132">
        <f t="shared" si="12"/>
        <v>1691.310577428845</v>
      </c>
      <c r="BM21" s="132">
        <f t="shared" si="12"/>
        <v>1691.2744008267907</v>
      </c>
      <c r="BN21" s="132">
        <f t="shared" si="12"/>
        <v>1691.2382249027598</v>
      </c>
      <c r="BO21" s="132">
        <f t="shared" si="12"/>
        <v>1691.2020496567302</v>
      </c>
      <c r="BP21" s="132">
        <f t="shared" si="12"/>
        <v>1691.165875088706</v>
      </c>
      <c r="BQ21" s="132">
        <f aca="true" t="shared" si="13" ref="BQ21:EB21">IF(BQ13&gt;0,POWER(10,(10.245*(BQ13+273.15)-2140.96)/(BQ13+273.15-37.15)),POWER(10,12.56-2670.22/(BQ13+273.15)))</f>
        <v>1691.1297011986649</v>
      </c>
      <c r="BR21" s="132">
        <f t="shared" si="13"/>
        <v>1691.0935279866117</v>
      </c>
      <c r="BS21" s="132">
        <f t="shared" si="13"/>
        <v>1691.057355452515</v>
      </c>
      <c r="BT21" s="132">
        <f t="shared" si="13"/>
        <v>1691.0211835963744</v>
      </c>
      <c r="BU21" s="132">
        <f t="shared" si="13"/>
        <v>1690.985012418183</v>
      </c>
      <c r="BV21" s="132">
        <f t="shared" si="13"/>
        <v>1690.9488419179197</v>
      </c>
      <c r="BW21" s="132">
        <f t="shared" si="13"/>
        <v>1690.9126720955937</v>
      </c>
      <c r="BX21" s="132">
        <f t="shared" si="13"/>
        <v>1690.8765029511676</v>
      </c>
      <c r="BY21" s="132">
        <f t="shared" si="13"/>
        <v>1690.8403344846474</v>
      </c>
      <c r="BZ21" s="132">
        <f t="shared" si="13"/>
        <v>1690.8041666960228</v>
      </c>
      <c r="CA21" s="132">
        <f t="shared" si="13"/>
        <v>1690.7679995852695</v>
      </c>
      <c r="CB21" s="132">
        <f t="shared" si="13"/>
        <v>1690.7318331523913</v>
      </c>
      <c r="CC21" s="132">
        <f t="shared" si="13"/>
        <v>1690.6956673973682</v>
      </c>
      <c r="CD21" s="132">
        <f t="shared" si="13"/>
        <v>1690.6595023202021</v>
      </c>
      <c r="CE21" s="132">
        <f t="shared" si="13"/>
        <v>1690.6233379208645</v>
      </c>
      <c r="CF21" s="132">
        <f t="shared" si="13"/>
        <v>1690.5871741993572</v>
      </c>
      <c r="CG21" s="132">
        <f t="shared" si="13"/>
        <v>1690.5510111556603</v>
      </c>
      <c r="CH21" s="132">
        <f t="shared" si="13"/>
        <v>1690.5148487897684</v>
      </c>
      <c r="CI21" s="132">
        <f t="shared" si="13"/>
        <v>1690.4786871016843</v>
      </c>
      <c r="CJ21" s="132">
        <f t="shared" si="13"/>
        <v>1690.4425260913677</v>
      </c>
      <c r="CK21" s="132">
        <f t="shared" si="13"/>
        <v>1690.4063657588308</v>
      </c>
      <c r="CL21" s="132">
        <f t="shared" si="13"/>
        <v>1690.370206104051</v>
      </c>
      <c r="CM21" s="132">
        <f t="shared" si="13"/>
        <v>1690.3340471270344</v>
      </c>
      <c r="CN21" s="132">
        <f t="shared" si="13"/>
        <v>1690.2978888277469</v>
      </c>
      <c r="CO21" s="132">
        <f t="shared" si="13"/>
        <v>1690.2617312061868</v>
      </c>
      <c r="CP21" s="132">
        <f t="shared" si="13"/>
        <v>1690.2255742623588</v>
      </c>
      <c r="CQ21" s="132">
        <f t="shared" si="13"/>
        <v>1690.1894179962255</v>
      </c>
      <c r="CR21" s="132">
        <f t="shared" si="13"/>
        <v>1690.1532624077943</v>
      </c>
      <c r="CS21" s="132">
        <f t="shared" si="13"/>
        <v>1690.1171074970462</v>
      </c>
      <c r="CT21" s="132">
        <f t="shared" si="13"/>
        <v>1690.080953263981</v>
      </c>
      <c r="CU21" s="132">
        <f t="shared" si="13"/>
        <v>1690.0447997085735</v>
      </c>
      <c r="CV21" s="132">
        <f t="shared" si="13"/>
        <v>1690.0086468308175</v>
      </c>
      <c r="CW21" s="132">
        <f t="shared" si="13"/>
        <v>1689.9724946307103</v>
      </c>
      <c r="CX21" s="132">
        <f t="shared" si="13"/>
        <v>1689.936343108231</v>
      </c>
      <c r="CY21" s="132">
        <f t="shared" si="13"/>
        <v>1689.9001922633856</v>
      </c>
      <c r="CZ21" s="132">
        <f t="shared" si="13"/>
        <v>1689.8640420961385</v>
      </c>
      <c r="DA21" s="132">
        <f t="shared" si="13"/>
        <v>1689.8278926064895</v>
      </c>
      <c r="DB21" s="132">
        <f t="shared" si="13"/>
        <v>1689.7917437944373</v>
      </c>
      <c r="DC21" s="132">
        <f t="shared" si="13"/>
        <v>1689.7555956599638</v>
      </c>
      <c r="DD21" s="132">
        <f t="shared" si="13"/>
        <v>1689.7194482030588</v>
      </c>
      <c r="DE21" s="132">
        <f t="shared" si="13"/>
        <v>1689.683301423703</v>
      </c>
      <c r="DF21" s="132">
        <f t="shared" si="13"/>
        <v>1689.647155321907</v>
      </c>
      <c r="DG21" s="132">
        <f t="shared" si="13"/>
        <v>1689.6110098976328</v>
      </c>
      <c r="DH21" s="132">
        <f t="shared" si="13"/>
        <v>1689.5748651508843</v>
      </c>
      <c r="DI21" s="132">
        <f t="shared" si="13"/>
        <v>1689.5387210816539</v>
      </c>
      <c r="DJ21" s="132">
        <f t="shared" si="13"/>
        <v>1689.502577689922</v>
      </c>
      <c r="DK21" s="132">
        <f t="shared" si="13"/>
        <v>1689.4664349756947</v>
      </c>
      <c r="DL21" s="132">
        <f t="shared" si="13"/>
        <v>1689.4302929389362</v>
      </c>
      <c r="DM21" s="132">
        <f t="shared" si="13"/>
        <v>1689.3941515796541</v>
      </c>
      <c r="DN21" s="132">
        <f t="shared" si="13"/>
        <v>1689.358010897826</v>
      </c>
      <c r="DO21" s="132">
        <f t="shared" si="13"/>
        <v>1689.3218708934548</v>
      </c>
      <c r="DP21" s="132">
        <f t="shared" si="13"/>
        <v>1689.28573156652</v>
      </c>
      <c r="DQ21" s="132">
        <f t="shared" si="13"/>
        <v>1689.2495929170066</v>
      </c>
      <c r="DR21" s="132">
        <f t="shared" si="13"/>
        <v>1689.2134549449158</v>
      </c>
      <c r="DS21" s="132">
        <f t="shared" si="13"/>
        <v>1689.1773176502347</v>
      </c>
      <c r="DT21" s="132">
        <f t="shared" si="13"/>
        <v>1689.1411810329437</v>
      </c>
      <c r="DU21" s="132">
        <f t="shared" si="13"/>
        <v>1689.1050450930354</v>
      </c>
      <c r="DV21" s="132">
        <f t="shared" si="13"/>
        <v>1689.0689098304993</v>
      </c>
      <c r="DW21" s="132">
        <f t="shared" si="13"/>
        <v>1689.0327752453372</v>
      </c>
      <c r="DX21" s="132">
        <f t="shared" si="13"/>
        <v>1688.996641337516</v>
      </c>
      <c r="DY21" s="132">
        <f t="shared" si="13"/>
        <v>1688.9605081070406</v>
      </c>
      <c r="DZ21" s="132">
        <f t="shared" si="13"/>
        <v>1688.9243755538912</v>
      </c>
      <c r="EA21" s="132">
        <f t="shared" si="13"/>
        <v>1688.888243678074</v>
      </c>
      <c r="EB21" s="132">
        <f t="shared" si="13"/>
        <v>1688.8521124795536</v>
      </c>
      <c r="EC21" s="132">
        <f aca="true" t="shared" si="14" ref="EC21:GN21">IF(EC13&gt;0,POWER(10,(10.245*(EC13+273.15)-2140.96)/(EC13+273.15-37.15)),POWER(10,12.56-2670.22/(EC13+273.15)))</f>
        <v>1688.8159819583327</v>
      </c>
      <c r="ED21" s="132">
        <f t="shared" si="14"/>
        <v>1688.7798521144023</v>
      </c>
      <c r="EE21" s="132">
        <f t="shared" si="14"/>
        <v>1688.7437229477505</v>
      </c>
      <c r="EF21" s="132">
        <f t="shared" si="14"/>
        <v>1688.7075944583642</v>
      </c>
      <c r="EG21" s="132">
        <f t="shared" si="14"/>
        <v>1688.671466646227</v>
      </c>
      <c r="EH21" s="132">
        <f t="shared" si="14"/>
        <v>1688.6353395113356</v>
      </c>
      <c r="EI21" s="132">
        <f t="shared" si="14"/>
        <v>1688.5992130536888</v>
      </c>
      <c r="EJ21" s="132">
        <f t="shared" si="14"/>
        <v>1688.5630872732524</v>
      </c>
      <c r="EK21" s="132">
        <f t="shared" si="14"/>
        <v>1688.5269621700324</v>
      </c>
      <c r="EL21" s="132">
        <f t="shared" si="14"/>
        <v>1688.4908377440108</v>
      </c>
      <c r="EM21" s="132">
        <f t="shared" si="14"/>
        <v>1688.4547139951892</v>
      </c>
      <c r="EN21" s="132">
        <f t="shared" si="14"/>
        <v>1688.4185909235393</v>
      </c>
      <c r="EO21" s="132">
        <f t="shared" si="14"/>
        <v>1688.3824685290554</v>
      </c>
      <c r="EP21" s="132">
        <f t="shared" si="14"/>
        <v>1688.346346811734</v>
      </c>
      <c r="EQ21" s="132">
        <f t="shared" si="14"/>
        <v>1688.3102257715566</v>
      </c>
      <c r="ER21" s="132">
        <f t="shared" si="14"/>
        <v>1688.274105408527</v>
      </c>
      <c r="ES21" s="132">
        <f t="shared" si="14"/>
        <v>1688.237985722611</v>
      </c>
      <c r="ET21" s="132">
        <f t="shared" si="14"/>
        <v>1688.2018667138166</v>
      </c>
      <c r="EU21" s="132">
        <f t="shared" si="14"/>
        <v>1688.1657483821284</v>
      </c>
      <c r="EV21" s="132">
        <f t="shared" si="14"/>
        <v>1688.1296307275256</v>
      </c>
      <c r="EW21" s="132">
        <f t="shared" si="14"/>
        <v>1688.0935137500103</v>
      </c>
      <c r="EX21" s="132">
        <f t="shared" si="14"/>
        <v>1688.057397449564</v>
      </c>
      <c r="EY21" s="132">
        <f t="shared" si="14"/>
        <v>1688.0212818261887</v>
      </c>
      <c r="EZ21" s="132">
        <f t="shared" si="14"/>
        <v>1687.9851668798526</v>
      </c>
      <c r="FA21" s="132">
        <f t="shared" si="14"/>
        <v>1687.9490526105562</v>
      </c>
      <c r="FB21" s="132">
        <f t="shared" si="14"/>
        <v>1687.9129390182936</v>
      </c>
      <c r="FC21" s="132">
        <f t="shared" si="14"/>
        <v>1687.8768261030436</v>
      </c>
      <c r="FD21" s="132">
        <f t="shared" si="14"/>
        <v>1687.840713864814</v>
      </c>
      <c r="FE21" s="132">
        <f t="shared" si="14"/>
        <v>1687.804602303569</v>
      </c>
      <c r="FF21" s="132">
        <f t="shared" si="14"/>
        <v>1687.768491419313</v>
      </c>
      <c r="FG21" s="132">
        <f t="shared" si="14"/>
        <v>1687.7323812120296</v>
      </c>
      <c r="FH21" s="132">
        <f t="shared" si="14"/>
        <v>1687.6962716817177</v>
      </c>
      <c r="FI21" s="132">
        <f t="shared" si="14"/>
        <v>1687.6601628283547</v>
      </c>
      <c r="FJ21" s="132">
        <f t="shared" si="14"/>
        <v>1687.6240546519316</v>
      </c>
      <c r="FK21" s="132">
        <f t="shared" si="14"/>
        <v>1687.5879471524518</v>
      </c>
      <c r="FL21" s="132">
        <f t="shared" si="14"/>
        <v>1687.551840329879</v>
      </c>
      <c r="FM21" s="132">
        <f t="shared" si="14"/>
        <v>1687.5157341842228</v>
      </c>
      <c r="FN21" s="132">
        <f t="shared" si="14"/>
        <v>1687.4796287154634</v>
      </c>
      <c r="FO21" s="132">
        <f t="shared" si="14"/>
        <v>1687.4435239235906</v>
      </c>
      <c r="FP21" s="132">
        <f t="shared" si="14"/>
        <v>1687.4074198086078</v>
      </c>
      <c r="FQ21" s="132">
        <f t="shared" si="14"/>
        <v>1687.3713163704829</v>
      </c>
      <c r="FR21" s="132">
        <f t="shared" si="14"/>
        <v>1687.3352136092165</v>
      </c>
      <c r="FS21" s="132">
        <f t="shared" si="14"/>
        <v>1687.2991115247937</v>
      </c>
      <c r="FT21" s="132">
        <f t="shared" si="14"/>
        <v>1687.2630101172158</v>
      </c>
      <c r="FU21" s="132">
        <f t="shared" si="14"/>
        <v>1687.2269093864504</v>
      </c>
      <c r="FV21" s="132">
        <f t="shared" si="14"/>
        <v>1687.1908093325</v>
      </c>
      <c r="FW21" s="132">
        <f t="shared" si="14"/>
        <v>1687.154709955355</v>
      </c>
      <c r="FX21" s="132">
        <f t="shared" si="14"/>
        <v>1687.1186112550058</v>
      </c>
      <c r="FY21" s="132">
        <f t="shared" si="14"/>
        <v>1687.0825132314333</v>
      </c>
      <c r="FZ21" s="132">
        <f t="shared" si="14"/>
        <v>1687.04641588463</v>
      </c>
      <c r="GA21" s="132">
        <f t="shared" si="14"/>
        <v>1687.0103192145948</v>
      </c>
      <c r="GB21" s="132">
        <f t="shared" si="14"/>
        <v>1686.9742232212975</v>
      </c>
      <c r="GC21" s="132">
        <f t="shared" si="14"/>
        <v>1686.9381279047398</v>
      </c>
      <c r="GD21" s="132">
        <f t="shared" si="14"/>
        <v>1686.9020332649127</v>
      </c>
      <c r="GE21" s="132">
        <f t="shared" si="14"/>
        <v>1686.865939301797</v>
      </c>
      <c r="GF21" s="132">
        <f t="shared" si="14"/>
        <v>1686.8298460154003</v>
      </c>
      <c r="GG21" s="132">
        <f t="shared" si="14"/>
        <v>1686.7937534056853</v>
      </c>
      <c r="GH21" s="132">
        <f t="shared" si="14"/>
        <v>1686.7576614726563</v>
      </c>
      <c r="GI21" s="132">
        <f t="shared" si="14"/>
        <v>1686.7215702163046</v>
      </c>
      <c r="GJ21" s="132">
        <f t="shared" si="14"/>
        <v>1686.6854796366197</v>
      </c>
      <c r="GK21" s="132">
        <f t="shared" si="14"/>
        <v>1686.6493897335808</v>
      </c>
      <c r="GL21" s="132">
        <f t="shared" si="14"/>
        <v>1686.6133005071808</v>
      </c>
      <c r="GM21" s="132">
        <f t="shared" si="14"/>
        <v>1686.5772119574149</v>
      </c>
      <c r="GN21" s="132">
        <f t="shared" si="14"/>
        <v>1686.5411240842711</v>
      </c>
      <c r="GO21" s="132">
        <f aca="true" t="shared" si="15" ref="GO21:HR21">IF(GO13&gt;0,POWER(10,(10.245*(GO13+273.15)-2140.96)/(GO13+273.15-37.15)),POWER(10,12.56-2670.22/(GO13+273.15)))</f>
        <v>1686.5050368877305</v>
      </c>
      <c r="GP21" s="132">
        <f t="shared" si="15"/>
        <v>1686.46895036779</v>
      </c>
      <c r="GQ21" s="132">
        <f t="shared" si="15"/>
        <v>1686.4328645244361</v>
      </c>
      <c r="GR21" s="132">
        <f t="shared" si="15"/>
        <v>1686.3967793576676</v>
      </c>
      <c r="GS21" s="132">
        <f t="shared" si="15"/>
        <v>1686.3606948674544</v>
      </c>
      <c r="GT21" s="132">
        <f t="shared" si="15"/>
        <v>1686.3246110537996</v>
      </c>
      <c r="GU21" s="132">
        <f t="shared" si="15"/>
        <v>1686.2885279166842</v>
      </c>
      <c r="GV21" s="132">
        <f t="shared" si="15"/>
        <v>1686.2524454561035</v>
      </c>
      <c r="GW21" s="132">
        <f t="shared" si="15"/>
        <v>1686.2163636720559</v>
      </c>
      <c r="GX21" s="132">
        <f t="shared" si="15"/>
        <v>1686.1802825645104</v>
      </c>
      <c r="GY21" s="132">
        <f t="shared" si="15"/>
        <v>1647.8705263539482</v>
      </c>
      <c r="GZ21" s="132">
        <f t="shared" si="15"/>
        <v>1610.3257441856413</v>
      </c>
      <c r="HA21" s="132">
        <f t="shared" si="15"/>
        <v>1573.532925618183</v>
      </c>
      <c r="HB21" s="132">
        <f t="shared" si="15"/>
        <v>1537.4792388628089</v>
      </c>
      <c r="HC21" s="132">
        <f t="shared" si="15"/>
        <v>1502.1520290142341</v>
      </c>
      <c r="HD21" s="132">
        <f t="shared" si="15"/>
        <v>1467.538816290086</v>
      </c>
      <c r="HE21" s="132">
        <f t="shared" si="15"/>
        <v>1433.6272942787734</v>
      </c>
      <c r="HF21" s="132">
        <f t="shared" si="15"/>
        <v>1400.405328196</v>
      </c>
      <c r="HG21" s="132">
        <f t="shared" si="15"/>
        <v>1367.860953149935</v>
      </c>
      <c r="HH21" s="132">
        <f t="shared" si="15"/>
        <v>1335.9823724150174</v>
      </c>
      <c r="HI21" s="132">
        <f t="shared" si="15"/>
        <v>1302.5410658227368</v>
      </c>
      <c r="HJ21" s="132">
        <f t="shared" si="15"/>
        <v>1269.8371193738978</v>
      </c>
      <c r="HK21" s="132">
        <f t="shared" si="15"/>
        <v>1237.8566386850796</v>
      </c>
      <c r="HL21" s="132">
        <f t="shared" si="15"/>
        <v>1206.5859419730225</v>
      </c>
      <c r="HM21" s="132">
        <f t="shared" si="15"/>
        <v>1176.0115576781825</v>
      </c>
      <c r="HN21" s="132">
        <f t="shared" si="15"/>
        <v>1146.1202221018602</v>
      </c>
      <c r="HO21" s="132">
        <f t="shared" si="15"/>
        <v>1116.898877057169</v>
      </c>
      <c r="HP21" s="132">
        <f t="shared" si="15"/>
        <v>1088.3346675337348</v>
      </c>
      <c r="HQ21" s="132">
        <f t="shared" si="15"/>
        <v>1060.4149393763</v>
      </c>
      <c r="HR21" s="132">
        <f t="shared" si="15"/>
        <v>1033.1272369773121</v>
      </c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</row>
    <row r="22" spans="1:256" s="43" customFormat="1" ht="12.75">
      <c r="A22" s="107"/>
      <c r="B22" s="117">
        <f>B20/B21</f>
        <v>0.6651618572512964</v>
      </c>
      <c r="C22" s="117">
        <f>C20/C21</f>
        <v>0.7907479608783702</v>
      </c>
      <c r="D22" s="117">
        <f>D20/D21</f>
        <v>0.7905484377763156</v>
      </c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</row>
    <row r="23" spans="1:256" s="60" customFormat="1" ht="12.75">
      <c r="A23" s="108" t="s">
        <v>56</v>
      </c>
      <c r="B23" s="109">
        <f>B20/B21</f>
        <v>0.6651618572512964</v>
      </c>
      <c r="C23" s="110">
        <v>0.7907479608783702</v>
      </c>
      <c r="D23" s="110">
        <v>0.7905485948423708</v>
      </c>
      <c r="E23" s="111">
        <v>0.7903492020811089</v>
      </c>
      <c r="F23" s="111">
        <v>0.7901497587053741</v>
      </c>
      <c r="G23" s="111">
        <v>0.7899502626700969</v>
      </c>
      <c r="H23" s="111">
        <v>0.7897506791272852</v>
      </c>
      <c r="I23" s="111">
        <v>0.789551016943806</v>
      </c>
      <c r="J23" s="111">
        <v>0.7893512302763546</v>
      </c>
      <c r="K23" s="111">
        <v>0.7891513389140579</v>
      </c>
      <c r="L23" s="111">
        <v>0.7889512859708983</v>
      </c>
      <c r="M23" s="111">
        <v>0.7887511021795818</v>
      </c>
      <c r="N23" s="111">
        <v>0.7896421811088512</v>
      </c>
      <c r="O23" s="111">
        <v>0.7905342652570415</v>
      </c>
      <c r="P23" s="111">
        <v>0.7914272993271422</v>
      </c>
      <c r="Q23" s="111">
        <v>0.7923213392208055</v>
      </c>
      <c r="R23" s="111">
        <v>0.7932163287578511</v>
      </c>
      <c r="S23" s="111">
        <v>0.7941123245777576</v>
      </c>
      <c r="T23" s="111">
        <v>0.7950092695562107</v>
      </c>
      <c r="U23" s="111">
        <v>0.7959072211287327</v>
      </c>
      <c r="V23" s="111">
        <v>0.7968061211652612</v>
      </c>
      <c r="W23" s="111">
        <v>0.7977060279564137</v>
      </c>
      <c r="X23" s="111">
        <v>0.8034312565543829</v>
      </c>
      <c r="Y23" s="111">
        <v>0.8092026656789729</v>
      </c>
      <c r="Z23" s="111">
        <v>0.8150206050639357</v>
      </c>
      <c r="AA23" s="111">
        <v>0.8208855498198006</v>
      </c>
      <c r="AB23" s="111">
        <v>0.8267978560048449</v>
      </c>
      <c r="AC23" s="111">
        <v>0.8327580083128557</v>
      </c>
      <c r="AD23" s="111">
        <v>0.8387663691937705</v>
      </c>
      <c r="AE23" s="111">
        <v>0.8448234331835377</v>
      </c>
      <c r="AF23" s="111">
        <v>0.8509295691912458</v>
      </c>
      <c r="AG23" s="111">
        <v>0.8570852818608381</v>
      </c>
      <c r="AH23" s="111">
        <v>0.8561611788748245</v>
      </c>
      <c r="AI23" s="111">
        <v>0.8552367657291222</v>
      </c>
      <c r="AJ23" s="111">
        <v>0.8543118105470604</v>
      </c>
      <c r="AK23" s="111">
        <v>0.8533863666796968</v>
      </c>
      <c r="AL23" s="111">
        <v>0.8524601271994368</v>
      </c>
      <c r="AM23" s="111">
        <v>0.8515332204387869</v>
      </c>
      <c r="AN23" s="111">
        <v>0.8506052644614112</v>
      </c>
      <c r="AO23" s="111">
        <v>0.8496764626229513</v>
      </c>
      <c r="AP23" s="111">
        <v>0.8487463580557923</v>
      </c>
      <c r="AQ23" s="111">
        <v>0.8478152291452169</v>
      </c>
      <c r="AR23" s="111">
        <v>0.8612470317085023</v>
      </c>
      <c r="AS23" s="111">
        <v>0.8749177122375421</v>
      </c>
      <c r="AT23" s="111">
        <v>0.8888315002995015</v>
      </c>
      <c r="AU23" s="111">
        <v>0.9029936397026433</v>
      </c>
      <c r="AV23" s="111">
        <v>0.9174085484679192</v>
      </c>
      <c r="AW23" s="111">
        <v>0.9320816931032366</v>
      </c>
      <c r="AX23" s="111">
        <v>0.9470176892347472</v>
      </c>
      <c r="AY23" s="111">
        <v>0.9622222362818219</v>
      </c>
      <c r="AZ23" s="111">
        <v>0.977700157102807</v>
      </c>
      <c r="BA23" s="111">
        <v>0.9934573947471849</v>
      </c>
      <c r="BB23" s="111">
        <v>0.9942306155306652</v>
      </c>
      <c r="BC23" s="111">
        <v>0.9949782819109758</v>
      </c>
      <c r="BD23" s="111">
        <v>0.9956996987295291</v>
      </c>
      <c r="BE23" s="111">
        <v>0.9963950093717938</v>
      </c>
      <c r="BF23" s="111">
        <v>0.9970636170418694</v>
      </c>
      <c r="BG23" s="111">
        <v>0.9977055615339914</v>
      </c>
      <c r="BH23" s="111">
        <v>0.9983203470981323</v>
      </c>
      <c r="BI23" s="111">
        <v>0.9989079072649751</v>
      </c>
      <c r="BJ23" s="111">
        <v>0.9994678500437761</v>
      </c>
      <c r="BK23" s="111">
        <v>1</v>
      </c>
      <c r="BL23" s="111">
        <v>0.9973999456544713</v>
      </c>
      <c r="BM23" s="111">
        <v>0.9947996749600327</v>
      </c>
      <c r="BN23" s="111">
        <v>0.9921990353583584</v>
      </c>
      <c r="BO23" s="111">
        <v>0.9895979762322327</v>
      </c>
      <c r="BP23" s="111">
        <v>0.9869962945220835</v>
      </c>
      <c r="BQ23" s="111">
        <v>0.9843939908228092</v>
      </c>
      <c r="BR23" s="111">
        <v>0.9817908120625617</v>
      </c>
      <c r="BS23" s="111">
        <v>0.979186810055788</v>
      </c>
      <c r="BT23" s="111">
        <v>0.9765816823267217</v>
      </c>
      <c r="BU23" s="111">
        <v>0.9739755317929973</v>
      </c>
      <c r="BV23" s="111">
        <v>0.9713680073005452</v>
      </c>
      <c r="BW23" s="111">
        <v>0.9687592626304639</v>
      </c>
      <c r="BX23" s="111">
        <v>0.9661488987906788</v>
      </c>
      <c r="BY23" s="111">
        <v>0.9635371200634643</v>
      </c>
      <c r="BZ23" s="111">
        <v>0.9609234805707785</v>
      </c>
      <c r="CA23" s="111">
        <v>0.9583082346124643</v>
      </c>
      <c r="CB23" s="111">
        <v>0.9556908904850356</v>
      </c>
      <c r="CC23" s="111">
        <v>0.9530717519026078</v>
      </c>
      <c r="CD23" s="111">
        <v>0.9504502825015717</v>
      </c>
      <c r="CE23" s="111">
        <v>0.9478268346894788</v>
      </c>
      <c r="CF23" s="111">
        <v>0.9452008287087114</v>
      </c>
      <c r="CG23" s="111">
        <v>0.9425726648243256</v>
      </c>
      <c r="CH23" s="111">
        <v>0.9399417212473176</v>
      </c>
      <c r="CI23" s="111">
        <v>0.9373084451521214</v>
      </c>
      <c r="CJ23" s="111">
        <v>0.9346721741728937</v>
      </c>
      <c r="CK23" s="111">
        <v>0.9320334013363868</v>
      </c>
      <c r="CL23" s="111">
        <v>0.9293914252414859</v>
      </c>
      <c r="CM23" s="111">
        <v>0.9267467836048632</v>
      </c>
      <c r="CN23" s="111">
        <v>0.924098737613721</v>
      </c>
      <c r="CO23" s="111">
        <v>0.9214478684108518</v>
      </c>
      <c r="CP23" s="111">
        <v>0.9187934014719983</v>
      </c>
      <c r="CQ23" s="111">
        <v>0.9161359600051535</v>
      </c>
      <c r="CR23" s="111">
        <v>0.9134747355460688</v>
      </c>
      <c r="CS23" s="111">
        <v>0.9108103919143895</v>
      </c>
      <c r="CT23" s="111">
        <v>0.9081420885428915</v>
      </c>
      <c r="CU23" s="111">
        <v>0.9054705283216035</v>
      </c>
      <c r="CV23" s="111">
        <v>0.9027948404771383</v>
      </c>
      <c r="CW23" s="111">
        <v>0.9001157653459073</v>
      </c>
      <c r="CX23" s="111">
        <v>0.8974324038991206</v>
      </c>
      <c r="CY23" s="111">
        <v>0.8947455322181718</v>
      </c>
      <c r="CZ23" s="111">
        <v>0.892054225017638</v>
      </c>
      <c r="DA23" s="111">
        <v>0.8893592923505389</v>
      </c>
      <c r="DB23" s="111">
        <v>0.8866597847156088</v>
      </c>
      <c r="DC23" s="111">
        <v>0.883956544297807</v>
      </c>
      <c r="DD23" s="111">
        <v>0.8812485994569321</v>
      </c>
      <c r="DE23" s="111">
        <v>0.8785368226096143</v>
      </c>
      <c r="DF23" s="111">
        <v>0.8758202220836837</v>
      </c>
      <c r="DG23" s="111">
        <v>0.8730996985724867</v>
      </c>
      <c r="DH23" s="111">
        <v>0.8703742425030654</v>
      </c>
      <c r="DI23" s="111">
        <v>0.8676447808417285</v>
      </c>
      <c r="DJ23" s="111">
        <v>0.8649102882642248</v>
      </c>
      <c r="DK23" s="111">
        <v>0.8621717159633313</v>
      </c>
      <c r="DL23" s="111">
        <v>0.8594280250255477</v>
      </c>
      <c r="DM23" s="111">
        <v>0.8566801887868524</v>
      </c>
      <c r="DN23" s="111">
        <v>0.8539271569134412</v>
      </c>
      <c r="DO23" s="111">
        <v>0.8511699227704523</v>
      </c>
      <c r="DP23" s="111">
        <v>0.8484074267741512</v>
      </c>
      <c r="DQ23" s="111">
        <v>0.8456406801799838</v>
      </c>
      <c r="DR23" s="111">
        <v>0.8428686163206995</v>
      </c>
      <c r="DS23" s="111">
        <v>0.8400922621842734</v>
      </c>
      <c r="DT23" s="111">
        <v>0.8373105461772682</v>
      </c>
      <c r="DU23" s="111">
        <v>0.8345245088493193</v>
      </c>
      <c r="DV23" s="111">
        <v>0.831733075824006</v>
      </c>
      <c r="DW23" s="111">
        <v>0.8289372990343598</v>
      </c>
      <c r="DX23" s="111">
        <v>0.8261361034453514</v>
      </c>
      <c r="DY23" s="111">
        <v>0.8233305501933232</v>
      </c>
      <c r="DZ23" s="111">
        <v>0.8205195656855839</v>
      </c>
      <c r="EA23" s="111">
        <v>0.8177042180852889</v>
      </c>
      <c r="EB23" s="111">
        <v>0.8148834373153603</v>
      </c>
      <c r="EC23" s="111">
        <v>0.8120582963981019</v>
      </c>
      <c r="ED23" s="111">
        <v>0.809227730813529</v>
      </c>
      <c r="EE23" s="111">
        <v>0.8063928162893164</v>
      </c>
      <c r="EF23" s="111">
        <v>0.8035524958685231</v>
      </c>
      <c r="EG23" s="111">
        <v>0.8007078458491309</v>
      </c>
      <c r="EH23" s="111">
        <v>0.7978578188040644</v>
      </c>
      <c r="EI23" s="111">
        <v>0.795003489489892</v>
      </c>
      <c r="EJ23" s="111">
        <v>0.7921438219338603</v>
      </c>
      <c r="EK23" s="111">
        <v>0.7892798872671518</v>
      </c>
      <c r="EL23" s="111">
        <v>0.7864106628503476</v>
      </c>
      <c r="EM23" s="111">
        <v>0.7835372141371497</v>
      </c>
      <c r="EN23" s="111">
        <v>0.7806585336523667</v>
      </c>
      <c r="EO23" s="111">
        <v>0.7777756791558915</v>
      </c>
      <c r="EP23" s="111">
        <v>0.7748876601169845</v>
      </c>
      <c r="EQ23" s="111">
        <v>0.7719955246247999</v>
      </c>
      <c r="ER23" s="111">
        <v>0.7690983008204364</v>
      </c>
      <c r="ES23" s="111">
        <v>0.7661970251881439</v>
      </c>
      <c r="ET23" s="111">
        <v>0.763290746213407</v>
      </c>
      <c r="EU23" s="111">
        <v>0.7603804868872515</v>
      </c>
      <c r="EV23" s="111">
        <v>0.7574653176555557</v>
      </c>
      <c r="EW23" s="111">
        <v>0.7545462461765161</v>
      </c>
      <c r="EX23" s="111">
        <v>0.7516223664143482</v>
      </c>
      <c r="EY23" s="111">
        <v>0.7486946689060828</v>
      </c>
      <c r="EZ23" s="111">
        <v>0.7457622726329517</v>
      </c>
      <c r="FA23" s="111">
        <v>0.7428261492760411</v>
      </c>
      <c r="FB23" s="111">
        <v>0.7398854442719356</v>
      </c>
      <c r="FC23" s="111">
        <v>0.736941108766613</v>
      </c>
      <c r="FD23" s="111">
        <v>0.7339923160292285</v>
      </c>
      <c r="FE23" s="111">
        <v>0.7310399950488724</v>
      </c>
      <c r="FF23" s="111">
        <v>0.728083348242716</v>
      </c>
      <c r="FG23" s="111">
        <v>0.725123280880115</v>
      </c>
      <c r="FH23" s="111">
        <v>0.7221590257794684</v>
      </c>
      <c r="FI23" s="111">
        <v>0.7191914629878281</v>
      </c>
      <c r="FJ23" s="111">
        <v>0.7162198569155193</v>
      </c>
      <c r="FK23" s="111">
        <v>0.7132450609460331</v>
      </c>
      <c r="FL23" s="111">
        <v>0.7102663722096713</v>
      </c>
      <c r="FM23" s="111">
        <v>0.70728461604734</v>
      </c>
      <c r="FN23" s="111">
        <v>0.7042991233746824</v>
      </c>
      <c r="FO23" s="111">
        <v>0.7013106901738743</v>
      </c>
      <c r="FP23" s="111">
        <v>0.6983186821487336</v>
      </c>
      <c r="FQ23" s="111">
        <v>0.6953238646699135</v>
      </c>
      <c r="FR23" s="111">
        <v>0.692325639169918</v>
      </c>
      <c r="FS23" s="111">
        <v>0.6893247392187395</v>
      </c>
      <c r="FT23" s="111">
        <v>0.6863206028560278</v>
      </c>
      <c r="FU23" s="111">
        <v>0.6833139307258337</v>
      </c>
      <c r="FV23" s="111">
        <v>0.680304198291738</v>
      </c>
      <c r="FW23" s="111">
        <v>0.6772920722103772</v>
      </c>
      <c r="FX23" s="111">
        <v>0.6742770661247955</v>
      </c>
      <c r="FY23" s="111">
        <v>0.6712598117064956</v>
      </c>
      <c r="FZ23" s="111">
        <v>0.6682398614727012</v>
      </c>
      <c r="GA23" s="111">
        <v>0.6652178111755397</v>
      </c>
      <c r="GB23" s="111">
        <v>0.6621932528408145</v>
      </c>
      <c r="GC23" s="111">
        <v>0.6591667454302412</v>
      </c>
      <c r="GD23" s="111">
        <v>0.6561379210527275</v>
      </c>
      <c r="GE23" s="111">
        <v>0.6531073010713361</v>
      </c>
      <c r="GF23" s="111">
        <v>0.6500745581932532</v>
      </c>
      <c r="GG23" s="111">
        <v>0.6470401754369779</v>
      </c>
      <c r="GH23" s="111">
        <v>0.6440038665642419</v>
      </c>
      <c r="GI23" s="111">
        <v>0.6409660755648967</v>
      </c>
      <c r="GJ23" s="111">
        <v>0.6379265576529989</v>
      </c>
      <c r="GK23" s="111">
        <v>0.6348857171670156</v>
      </c>
      <c r="GL23" s="111">
        <v>0.6318433511130038</v>
      </c>
      <c r="GM23" s="111">
        <v>0.6287998236160545</v>
      </c>
      <c r="GN23" s="111">
        <v>0.6257549737561552</v>
      </c>
      <c r="GO23" s="111">
        <v>0.6227091249432766</v>
      </c>
      <c r="GP23" s="111">
        <v>0.6196621585557881</v>
      </c>
      <c r="GQ23" s="111">
        <v>0.6166143568464705</v>
      </c>
      <c r="GR23" s="111">
        <v>0.6135656436592821</v>
      </c>
      <c r="GS23" s="111">
        <v>0.6105162597069421</v>
      </c>
      <c r="GT23" s="111">
        <v>0.6074661714091004</v>
      </c>
      <c r="GU23" s="111">
        <v>0.6044155776142313</v>
      </c>
      <c r="GV23" s="111">
        <v>0.601364487370762</v>
      </c>
      <c r="GW23" s="111">
        <v>0.5983130573970217</v>
      </c>
      <c r="GX23" s="111">
        <v>0.5952613393662851</v>
      </c>
      <c r="GY23" s="111">
        <v>0.6090178482146504</v>
      </c>
      <c r="GZ23" s="111">
        <v>0.6231328958404013</v>
      </c>
      <c r="HA23" s="111">
        <v>0.63761684468704</v>
      </c>
      <c r="HB23" s="111">
        <v>0.6524803654382355</v>
      </c>
      <c r="HC23" s="111">
        <v>0.6677344849270367</v>
      </c>
      <c r="HD23" s="111">
        <v>0.6833905626118575</v>
      </c>
      <c r="HE23" s="111">
        <v>0.6994603360203967</v>
      </c>
      <c r="HF23" s="111">
        <v>0.7159559016197607</v>
      </c>
      <c r="HG23" s="111">
        <v>0.7328897574189844</v>
      </c>
      <c r="HH23" s="111">
        <v>0.7502747887639676</v>
      </c>
      <c r="HI23" s="111">
        <v>0.7694597934162709</v>
      </c>
      <c r="HJ23" s="111">
        <v>0.7891971994053519</v>
      </c>
      <c r="HK23" s="111">
        <v>0.8095046119733088</v>
      </c>
      <c r="HL23" s="111">
        <v>0.8304002399179866</v>
      </c>
      <c r="HM23" s="111">
        <v>0.851902936287572</v>
      </c>
      <c r="HN23" s="111">
        <v>0.8740322067594397</v>
      </c>
      <c r="HO23" s="111">
        <v>0.8968082482444005</v>
      </c>
      <c r="HP23" s="111">
        <v>0.9202519635045064</v>
      </c>
      <c r="HQ23" s="111">
        <v>0.9443849973399322</v>
      </c>
      <c r="HR23" s="111">
        <v>0.9692297581397262</v>
      </c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  <c r="IU23" s="59"/>
      <c r="IV23" s="59"/>
    </row>
    <row r="24" spans="1:256" s="160" customFormat="1" ht="13.5" thickBot="1">
      <c r="A24" s="136" t="s">
        <v>57</v>
      </c>
      <c r="B24" s="137">
        <f>SorpcniIzotermaDreva(B23,B13)</f>
        <v>0.12348953595912131</v>
      </c>
      <c r="C24" s="137">
        <v>0.1551396853746168</v>
      </c>
      <c r="D24" s="137">
        <v>0.15508236800284708</v>
      </c>
      <c r="E24" s="112">
        <v>0.15502508314306604</v>
      </c>
      <c r="F24" s="112">
        <v>0.15496782384949298</v>
      </c>
      <c r="G24" s="112">
        <v>0.15491058947849912</v>
      </c>
      <c r="H24" s="112">
        <v>0.1548533699600342</v>
      </c>
      <c r="I24" s="112">
        <v>0.15479616780777838</v>
      </c>
      <c r="J24" s="112">
        <v>0.15473896982549828</v>
      </c>
      <c r="K24" s="112">
        <v>0.15468178167826527</v>
      </c>
      <c r="L24" s="112">
        <v>0.15462458703867238</v>
      </c>
      <c r="M24" s="112">
        <v>0.15456739472048323</v>
      </c>
      <c r="N24" s="112">
        <v>0.154828938915831</v>
      </c>
      <c r="O24" s="112">
        <v>0.15509156503900448</v>
      </c>
      <c r="P24" s="112">
        <v>0.15535526747977657</v>
      </c>
      <c r="Q24" s="112">
        <v>0.15562007283030826</v>
      </c>
      <c r="R24" s="112">
        <v>0.15588597543339644</v>
      </c>
      <c r="S24" s="112">
        <v>0.15615300251238812</v>
      </c>
      <c r="T24" s="112">
        <v>0.1564211483510403</v>
      </c>
      <c r="U24" s="112">
        <v>0.1566904408373005</v>
      </c>
      <c r="V24" s="112">
        <v>0.15696087418359142</v>
      </c>
      <c r="W24" s="112">
        <v>0.15723247697710344</v>
      </c>
      <c r="X24" s="112">
        <v>0.15898078239703667</v>
      </c>
      <c r="Y24" s="112">
        <v>0.16078146266721094</v>
      </c>
      <c r="Z24" s="112">
        <v>0.1626382359708463</v>
      </c>
      <c r="AA24" s="112">
        <v>0.1645552641715542</v>
      </c>
      <c r="AB24" s="112">
        <v>0.16653713371516798</v>
      </c>
      <c r="AC24" s="112">
        <v>0.16858900269841234</v>
      </c>
      <c r="AD24" s="112">
        <v>0.17071659790431304</v>
      </c>
      <c r="AE24" s="112">
        <v>0.17292639548926897</v>
      </c>
      <c r="AF24" s="112">
        <v>0.1752256437892748</v>
      </c>
      <c r="AG24" s="112">
        <v>0.17762259230408292</v>
      </c>
      <c r="AH24" s="112">
        <v>0.17726302002852362</v>
      </c>
      <c r="AI24" s="112">
        <v>0.17690525961317113</v>
      </c>
      <c r="AJ24" s="112">
        <v>0.17654919899836202</v>
      </c>
      <c r="AK24" s="112">
        <v>0.1761948373587794</v>
      </c>
      <c r="AL24" s="112">
        <v>0.17584203684724903</v>
      </c>
      <c r="AM24" s="112">
        <v>0.1754908269489224</v>
      </c>
      <c r="AN24" s="112">
        <v>0.17514104450244114</v>
      </c>
      <c r="AO24" s="112">
        <v>0.1747927486141597</v>
      </c>
      <c r="AP24" s="112">
        <v>0.17444575128303727</v>
      </c>
      <c r="AQ24" s="112">
        <v>0.1741001405622437</v>
      </c>
      <c r="AR24" s="112">
        <v>0.1793477338541091</v>
      </c>
      <c r="AS24" s="112">
        <v>0.18513957746258897</v>
      </c>
      <c r="AT24" s="112">
        <v>0.19160820969496167</v>
      </c>
      <c r="AU24" s="112">
        <v>0.19893652066794537</v>
      </c>
      <c r="AV24" s="112">
        <v>0.2073829572440397</v>
      </c>
      <c r="AW24" s="112">
        <v>0.21732679658960052</v>
      </c>
      <c r="AX24" s="112">
        <v>0.22934637592118057</v>
      </c>
      <c r="AY24" s="112">
        <v>0.2443721832833596</v>
      </c>
      <c r="AZ24" s="112">
        <v>0.264000167112934</v>
      </c>
      <c r="BA24" s="112">
        <v>0.3</v>
      </c>
      <c r="BB24" s="112">
        <v>0.3</v>
      </c>
      <c r="BC24" s="112">
        <v>0.3</v>
      </c>
      <c r="BD24" s="112">
        <v>0.3</v>
      </c>
      <c r="BE24" s="112">
        <v>0.3</v>
      </c>
      <c r="BF24" s="112">
        <v>0.3</v>
      </c>
      <c r="BG24" s="112">
        <v>0.3</v>
      </c>
      <c r="BH24" s="112">
        <v>0.3</v>
      </c>
      <c r="BI24" s="112">
        <v>0.3</v>
      </c>
      <c r="BJ24" s="112">
        <v>0.3</v>
      </c>
      <c r="BK24" s="112">
        <v>0.3</v>
      </c>
      <c r="BL24" s="112">
        <v>0.3</v>
      </c>
      <c r="BM24" s="112">
        <v>0.3</v>
      </c>
      <c r="BN24" s="112">
        <v>0.3</v>
      </c>
      <c r="BO24" s="112">
        <v>0.2839528107543034</v>
      </c>
      <c r="BP24" s="112">
        <v>0.27922915844882895</v>
      </c>
      <c r="BQ24" s="112">
        <v>0.27477046653410087</v>
      </c>
      <c r="BR24" s="112">
        <v>0.27055278400929633</v>
      </c>
      <c r="BS24" s="112">
        <v>0.26655540820974866</v>
      </c>
      <c r="BT24" s="112">
        <v>0.2627594387540941</v>
      </c>
      <c r="BU24" s="112">
        <v>0.2591486139029054</v>
      </c>
      <c r="BV24" s="112">
        <v>0.255707793128365</v>
      </c>
      <c r="BW24" s="112">
        <v>0.25242405149632596</v>
      </c>
      <c r="BX24" s="112">
        <v>0.24928509431191562</v>
      </c>
      <c r="BY24" s="112">
        <v>0.24628054272563973</v>
      </c>
      <c r="BZ24" s="112">
        <v>0.2434002883734685</v>
      </c>
      <c r="CA24" s="112">
        <v>0.2406359220616155</v>
      </c>
      <c r="CB24" s="112">
        <v>0.23797903782861576</v>
      </c>
      <c r="CC24" s="112">
        <v>0.23542276916071306</v>
      </c>
      <c r="CD24" s="112">
        <v>0.23296005197919</v>
      </c>
      <c r="CE24" s="112">
        <v>0.2305852415815827</v>
      </c>
      <c r="CF24" s="112">
        <v>0.22829234347607869</v>
      </c>
      <c r="CG24" s="112">
        <v>0.22607669046004666</v>
      </c>
      <c r="CH24" s="112">
        <v>0.2239331493808675</v>
      </c>
      <c r="CI24" s="112">
        <v>0.2218578422775476</v>
      </c>
      <c r="CJ24" s="112">
        <v>0.2198463362426707</v>
      </c>
      <c r="CK24" s="112">
        <v>0.217895395893157</v>
      </c>
      <c r="CL24" s="112">
        <v>0.21600116263705169</v>
      </c>
      <c r="CM24" s="112">
        <v>0.21416092825244745</v>
      </c>
      <c r="CN24" s="112">
        <v>0.21237130906777427</v>
      </c>
      <c r="CO24" s="112">
        <v>0.21063003234627437</v>
      </c>
      <c r="CP24" s="112">
        <v>0.20893411018356822</v>
      </c>
      <c r="CQ24" s="112">
        <v>0.20728163187912974</v>
      </c>
      <c r="CR24" s="112">
        <v>0.20566994174041545</v>
      </c>
      <c r="CS24" s="112">
        <v>0.20409743178426068</v>
      </c>
      <c r="CT24" s="112">
        <v>0.20256172710662376</v>
      </c>
      <c r="CU24" s="112">
        <v>0.2010614741757824</v>
      </c>
      <c r="CV24" s="112">
        <v>0.19959453697157167</v>
      </c>
      <c r="CW24" s="112">
        <v>0.1981597768664044</v>
      </c>
      <c r="CX24" s="112">
        <v>0.19675526234846696</v>
      </c>
      <c r="CY24" s="112">
        <v>0.19538003707836377</v>
      </c>
      <c r="CZ24" s="112">
        <v>0.19403234567772873</v>
      </c>
      <c r="DA24" s="112">
        <v>0.19271138703039223</v>
      </c>
      <c r="DB24" s="112">
        <v>0.19141555833299795</v>
      </c>
      <c r="DC24" s="112">
        <v>0.19014419110381997</v>
      </c>
      <c r="DD24" s="112">
        <v>0.1888958154479029</v>
      </c>
      <c r="DE24" s="112">
        <v>0.1876698765620954</v>
      </c>
      <c r="DF24" s="112">
        <v>0.18646502095756864</v>
      </c>
      <c r="DG24" s="112">
        <v>0.18528079152044416</v>
      </c>
      <c r="DH24" s="112">
        <v>0.1841159372538016</v>
      </c>
      <c r="DI24" s="112">
        <v>0.18297008518014277</v>
      </c>
      <c r="DJ24" s="112">
        <v>0.18184207500866634</v>
      </c>
      <c r="DK24" s="112">
        <v>0.1807316063573573</v>
      </c>
      <c r="DL24" s="112">
        <v>0.17963759961533907</v>
      </c>
      <c r="DM24" s="112">
        <v>0.17855981712528482</v>
      </c>
      <c r="DN24" s="112">
        <v>0.17749725139190123</v>
      </c>
      <c r="DO24" s="112">
        <v>0.17644971900492032</v>
      </c>
      <c r="DP24" s="112">
        <v>0.1754162772404495</v>
      </c>
      <c r="DQ24" s="112">
        <v>0.1743967896252711</v>
      </c>
      <c r="DR24" s="112">
        <v>0.17339037188558998</v>
      </c>
      <c r="DS24" s="112">
        <v>0.17239692815821261</v>
      </c>
      <c r="DT24" s="112">
        <v>0.17141562715922432</v>
      </c>
      <c r="DU24" s="112">
        <v>0.17044640813954462</v>
      </c>
      <c r="DV24" s="112">
        <v>0.1694884880726154</v>
      </c>
      <c r="DW24" s="112">
        <v>0.16854183653316052</v>
      </c>
      <c r="DX24" s="112">
        <v>0.16760571463674045</v>
      </c>
      <c r="DY24" s="112">
        <v>0.16668011809299862</v>
      </c>
      <c r="DZ24" s="112">
        <v>0.16576434856980438</v>
      </c>
      <c r="EA24" s="112">
        <v>0.1648584242374194</v>
      </c>
      <c r="EB24" s="112">
        <v>0.16396168417496895</v>
      </c>
      <c r="EC24" s="112">
        <v>0.16307416578094136</v>
      </c>
      <c r="ED24" s="112">
        <v>0.16219524278910022</v>
      </c>
      <c r="EE24" s="112">
        <v>0.16132496897462276</v>
      </c>
      <c r="EF24" s="112">
        <v>0.16046275029963847</v>
      </c>
      <c r="EG24" s="112">
        <v>0.15960865439383895</v>
      </c>
      <c r="EH24" s="112">
        <v>0.1587621173060695</v>
      </c>
      <c r="EI24" s="112">
        <v>0.15792321828415928</v>
      </c>
      <c r="EJ24" s="112">
        <v>0.15709142156791928</v>
      </c>
      <c r="EK24" s="112">
        <v>0.15626681603574552</v>
      </c>
      <c r="EL24" s="112">
        <v>0.1554488924356083</v>
      </c>
      <c r="EM24" s="112">
        <v>0.15463774750618484</v>
      </c>
      <c r="EN24" s="112">
        <v>0.15383289700566902</v>
      </c>
      <c r="EO24" s="112">
        <v>0.15303444395308027</v>
      </c>
      <c r="EP24" s="112">
        <v>0.15224192777971815</v>
      </c>
      <c r="EQ24" s="112">
        <v>0.15145545637226018</v>
      </c>
      <c r="ER24" s="112">
        <v>0.1506745916382063</v>
      </c>
      <c r="ES24" s="112">
        <v>0.14989944506660588</v>
      </c>
      <c r="ET24" s="112">
        <v>0.1491295999667185</v>
      </c>
      <c r="EU24" s="112">
        <v>0.14836517029494833</v>
      </c>
      <c r="EV24" s="112">
        <v>0.1476057597950445</v>
      </c>
      <c r="EW24" s="112">
        <v>0.1468514838712191</v>
      </c>
      <c r="EX24" s="112">
        <v>0.14610196582837104</v>
      </c>
      <c r="EY24" s="112">
        <v>0.14535732160159856</v>
      </c>
      <c r="EZ24" s="112">
        <v>0.14461719326608982</v>
      </c>
      <c r="FA24" s="112">
        <v>0.1438816964623618</v>
      </c>
      <c r="FB24" s="112">
        <v>0.14315049131754012</v>
      </c>
      <c r="FC24" s="112">
        <v>0.14242369243381586</v>
      </c>
      <c r="FD24" s="112">
        <v>0.14170097733575204</v>
      </c>
      <c r="FE24" s="112">
        <v>0.1409824589166772</v>
      </c>
      <c r="FF24" s="112">
        <v>0.14026783150037503</v>
      </c>
      <c r="FG24" s="112">
        <v>0.13955720566652682</v>
      </c>
      <c r="FH24" s="112">
        <v>0.13885029198958973</v>
      </c>
      <c r="FI24" s="112">
        <v>0.13814719819002427</v>
      </c>
      <c r="FJ24" s="112">
        <v>0.13744765058829422</v>
      </c>
      <c r="FK24" s="112">
        <v>0.13675175355349806</v>
      </c>
      <c r="FL24" s="112">
        <v>0.1360592486862373</v>
      </c>
      <c r="FM24" s="112">
        <v>0.13537023656046188</v>
      </c>
      <c r="FN24" s="112">
        <v>0.13468447362536246</v>
      </c>
      <c r="FO24" s="112">
        <v>0.13400205625980202</v>
      </c>
      <c r="FP24" s="112">
        <v>0.133322755360402</v>
      </c>
      <c r="FQ24" s="112">
        <v>0.13264666275085737</v>
      </c>
      <c r="FR24" s="112">
        <v>0.13197356340097138</v>
      </c>
      <c r="FS24" s="112">
        <v>0.1313035442555031</v>
      </c>
      <c r="FT24" s="112">
        <v>0.1306364040070129</v>
      </c>
      <c r="FU24" s="112">
        <v>0.12997222443072878</v>
      </c>
      <c r="FV24" s="112">
        <v>0.1293108176126381</v>
      </c>
      <c r="FW24" s="112">
        <v>0.1286522598981941</v>
      </c>
      <c r="FX24" s="112">
        <v>0.1279963764561468</v>
      </c>
      <c r="FY24" s="112">
        <v>0.12734323796978894</v>
      </c>
      <c r="FZ24" s="112">
        <v>0.12669268239646447</v>
      </c>
      <c r="GA24" s="112">
        <v>0.12604477455052704</v>
      </c>
      <c r="GB24" s="112">
        <v>0.125399364898309</v>
      </c>
      <c r="GC24" s="112">
        <v>0.12475651220206002</v>
      </c>
      <c r="GD24" s="112">
        <v>0.12411607917031141</v>
      </c>
      <c r="GE24" s="112">
        <v>0.12347811835186034</v>
      </c>
      <c r="GF24" s="112">
        <v>0.12284250444191004</v>
      </c>
      <c r="GG24" s="112">
        <v>0.1222092836346646</v>
      </c>
      <c r="GH24" s="112">
        <v>0.12157834236631825</v>
      </c>
      <c r="GI24" s="112">
        <v>0.12094972035410959</v>
      </c>
      <c r="GJ24" s="112">
        <v>0.12032331553810634</v>
      </c>
      <c r="GK24" s="112">
        <v>0.11969916105369911</v>
      </c>
      <c r="GL24" s="112">
        <v>0.11907716611510774</v>
      </c>
      <c r="GM24" s="112">
        <v>0.11845735718731674</v>
      </c>
      <c r="GN24" s="112">
        <v>0.11783965453531078</v>
      </c>
      <c r="GO24" s="112">
        <v>0.11722407788041381</v>
      </c>
      <c r="GP24" s="112">
        <v>0.11661055832033937</v>
      </c>
      <c r="GQ24" s="112">
        <v>0.11599910877387166</v>
      </c>
      <c r="GR24" s="112">
        <v>0.11538967095786885</v>
      </c>
      <c r="GS24" s="112">
        <v>0.11478225094325893</v>
      </c>
      <c r="GT24" s="112">
        <v>0.11417680085607236</v>
      </c>
      <c r="GU24" s="112">
        <v>0.11357331988689294</v>
      </c>
      <c r="GV24" s="112">
        <v>0.11297177036378592</v>
      </c>
      <c r="GW24" s="112">
        <v>0.11237214457669278</v>
      </c>
      <c r="GX24" s="112">
        <v>0.11177441485068138</v>
      </c>
      <c r="GY24" s="112">
        <v>0.11460507967102393</v>
      </c>
      <c r="GZ24" s="112">
        <v>0.11754976283966438</v>
      </c>
      <c r="HA24" s="112">
        <v>0.12061854233031861</v>
      </c>
      <c r="HB24" s="112">
        <v>0.12382319331706791</v>
      </c>
      <c r="HC24" s="112">
        <v>0.1271776156190685</v>
      </c>
      <c r="HD24" s="112">
        <v>0.13069838016273141</v>
      </c>
      <c r="HE24" s="112">
        <v>0.1344054763026751</v>
      </c>
      <c r="HF24" s="112">
        <v>0.13832330946601562</v>
      </c>
      <c r="HG24" s="112">
        <v>0.14248209386112973</v>
      </c>
      <c r="HH24" s="112">
        <v>0.14691979456377002</v>
      </c>
      <c r="HI24" s="112">
        <v>0.15205080002073568</v>
      </c>
      <c r="HJ24" s="112">
        <v>0.1576386545283396</v>
      </c>
      <c r="HK24" s="112">
        <v>0.16379111697739202</v>
      </c>
      <c r="HL24" s="112">
        <v>0.17065917558658017</v>
      </c>
      <c r="HM24" s="112">
        <v>0.17846169210511187</v>
      </c>
      <c r="HN24" s="112">
        <v>0.18752909261517886</v>
      </c>
      <c r="HO24" s="112">
        <v>0.198385868594726</v>
      </c>
      <c r="HP24" s="112">
        <v>0.2119190504313961</v>
      </c>
      <c r="HQ24" s="112">
        <v>0.2297592076989361</v>
      </c>
      <c r="HR24" s="112">
        <v>0.2552699704825685</v>
      </c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</row>
    <row r="25" spans="1:256" s="126" customFormat="1" ht="11.25">
      <c r="A25" s="138" t="s">
        <v>107</v>
      </c>
      <c r="B25" s="124">
        <v>100000</v>
      </c>
      <c r="C25" s="124">
        <v>0</v>
      </c>
      <c r="D25" s="124">
        <v>-100000</v>
      </c>
      <c r="E25" s="125">
        <v>-100000</v>
      </c>
      <c r="F25" s="125">
        <v>-100000</v>
      </c>
      <c r="G25" s="125">
        <v>-100000</v>
      </c>
      <c r="H25" s="125">
        <v>-100000</v>
      </c>
      <c r="I25" s="125">
        <v>-100000</v>
      </c>
      <c r="J25" s="125">
        <v>-100000</v>
      </c>
      <c r="K25" s="125">
        <v>-100000</v>
      </c>
      <c r="L25" s="125">
        <v>-100000</v>
      </c>
      <c r="M25" s="125">
        <v>0</v>
      </c>
      <c r="N25" s="125">
        <v>100000</v>
      </c>
      <c r="O25" s="125">
        <v>100000</v>
      </c>
      <c r="P25" s="125">
        <v>100000</v>
      </c>
      <c r="Q25" s="125">
        <v>100000</v>
      </c>
      <c r="R25" s="125">
        <v>100000</v>
      </c>
      <c r="S25" s="125">
        <v>100000</v>
      </c>
      <c r="T25" s="125">
        <v>100000</v>
      </c>
      <c r="U25" s="125">
        <v>100000</v>
      </c>
      <c r="V25" s="125">
        <v>100000</v>
      </c>
      <c r="W25" s="125">
        <v>0</v>
      </c>
      <c r="X25" s="125">
        <v>-100000</v>
      </c>
      <c r="Y25" s="125">
        <v>-100000</v>
      </c>
      <c r="Z25" s="125">
        <v>-100000</v>
      </c>
      <c r="AA25" s="125">
        <v>-100000</v>
      </c>
      <c r="AB25" s="125">
        <v>-100000</v>
      </c>
      <c r="AC25" s="125">
        <v>-100000</v>
      </c>
      <c r="AD25" s="125">
        <v>-100000</v>
      </c>
      <c r="AE25" s="125">
        <v>-100000</v>
      </c>
      <c r="AF25" s="125">
        <v>-100000</v>
      </c>
      <c r="AG25" s="125">
        <v>0</v>
      </c>
      <c r="AH25" s="125">
        <v>100000</v>
      </c>
      <c r="AI25" s="125">
        <v>100000</v>
      </c>
      <c r="AJ25" s="125">
        <v>100000</v>
      </c>
      <c r="AK25" s="125">
        <v>100000</v>
      </c>
      <c r="AL25" s="125">
        <v>100000</v>
      </c>
      <c r="AM25" s="125">
        <v>100000</v>
      </c>
      <c r="AN25" s="125">
        <v>100000</v>
      </c>
      <c r="AO25" s="125">
        <v>100000</v>
      </c>
      <c r="AP25" s="125">
        <v>100000</v>
      </c>
      <c r="AQ25" s="125">
        <v>0</v>
      </c>
      <c r="AR25" s="125">
        <v>-100000</v>
      </c>
      <c r="AS25" s="125">
        <v>-100000</v>
      </c>
      <c r="AT25" s="125">
        <v>-100000</v>
      </c>
      <c r="AU25" s="125">
        <v>-100000</v>
      </c>
      <c r="AV25" s="125">
        <v>-100000</v>
      </c>
      <c r="AW25" s="125">
        <v>-100000</v>
      </c>
      <c r="AX25" s="125">
        <v>-100000</v>
      </c>
      <c r="AY25" s="125">
        <v>-100000</v>
      </c>
      <c r="AZ25" s="125">
        <v>-100000</v>
      </c>
      <c r="BA25" s="125">
        <v>0</v>
      </c>
      <c r="BB25" s="125">
        <v>100000</v>
      </c>
      <c r="BC25" s="125">
        <v>100000</v>
      </c>
      <c r="BD25" s="125">
        <v>100000</v>
      </c>
      <c r="BE25" s="125">
        <v>100000</v>
      </c>
      <c r="BF25" s="125">
        <v>100000</v>
      </c>
      <c r="BG25" s="125">
        <v>100000</v>
      </c>
      <c r="BH25" s="125">
        <v>100000</v>
      </c>
      <c r="BI25" s="125">
        <v>100000</v>
      </c>
      <c r="BJ25" s="125">
        <v>100000</v>
      </c>
      <c r="BK25" s="125">
        <v>0</v>
      </c>
      <c r="BL25" s="125">
        <v>-100000</v>
      </c>
      <c r="BM25" s="125">
        <v>-100000</v>
      </c>
      <c r="BN25" s="125">
        <v>-100000</v>
      </c>
      <c r="BO25" s="125">
        <v>-100000</v>
      </c>
      <c r="BP25" s="125">
        <v>-100000</v>
      </c>
      <c r="BQ25" s="125">
        <v>-100000</v>
      </c>
      <c r="BR25" s="125">
        <v>-100000</v>
      </c>
      <c r="BS25" s="125">
        <v>-100000</v>
      </c>
      <c r="BT25" s="125">
        <v>-100000</v>
      </c>
      <c r="BU25" s="125">
        <v>-100000</v>
      </c>
      <c r="BV25" s="125">
        <v>-100000</v>
      </c>
      <c r="BW25" s="125">
        <v>-100000</v>
      </c>
      <c r="BX25" s="125">
        <v>-100000</v>
      </c>
      <c r="BY25" s="125">
        <v>-100000</v>
      </c>
      <c r="BZ25" s="125">
        <v>-100000</v>
      </c>
      <c r="CA25" s="125">
        <v>-100000</v>
      </c>
      <c r="CB25" s="125">
        <v>-100000</v>
      </c>
      <c r="CC25" s="125">
        <v>-100000</v>
      </c>
      <c r="CD25" s="125">
        <v>-100000</v>
      </c>
      <c r="CE25" s="125">
        <v>-100000</v>
      </c>
      <c r="CF25" s="125">
        <v>-100000</v>
      </c>
      <c r="CG25" s="125">
        <v>-100000</v>
      </c>
      <c r="CH25" s="125">
        <v>-100000</v>
      </c>
      <c r="CI25" s="125">
        <v>-100000</v>
      </c>
      <c r="CJ25" s="125">
        <v>-100000</v>
      </c>
      <c r="CK25" s="125">
        <v>-100000</v>
      </c>
      <c r="CL25" s="125">
        <v>-100000</v>
      </c>
      <c r="CM25" s="125">
        <v>-100000</v>
      </c>
      <c r="CN25" s="125">
        <v>-100000</v>
      </c>
      <c r="CO25" s="125">
        <v>-100000</v>
      </c>
      <c r="CP25" s="125">
        <v>-100000</v>
      </c>
      <c r="CQ25" s="125">
        <v>-100000</v>
      </c>
      <c r="CR25" s="125">
        <v>-100000</v>
      </c>
      <c r="CS25" s="125">
        <v>-100000</v>
      </c>
      <c r="CT25" s="125">
        <v>-100000</v>
      </c>
      <c r="CU25" s="125">
        <v>-100000</v>
      </c>
      <c r="CV25" s="125">
        <v>-100000</v>
      </c>
      <c r="CW25" s="125">
        <v>-100000</v>
      </c>
      <c r="CX25" s="125">
        <v>-100000</v>
      </c>
      <c r="CY25" s="125">
        <v>-100000</v>
      </c>
      <c r="CZ25" s="125">
        <v>-100000</v>
      </c>
      <c r="DA25" s="125">
        <v>-100000</v>
      </c>
      <c r="DB25" s="125">
        <v>-100000</v>
      </c>
      <c r="DC25" s="125">
        <v>-100000</v>
      </c>
      <c r="DD25" s="125">
        <v>-100000</v>
      </c>
      <c r="DE25" s="125">
        <v>-100000</v>
      </c>
      <c r="DF25" s="125">
        <v>-100000</v>
      </c>
      <c r="DG25" s="125">
        <v>-100000</v>
      </c>
      <c r="DH25" s="125">
        <v>-100000</v>
      </c>
      <c r="DI25" s="125">
        <v>-100000</v>
      </c>
      <c r="DJ25" s="125">
        <v>-100000</v>
      </c>
      <c r="DK25" s="125">
        <v>-100000</v>
      </c>
      <c r="DL25" s="125">
        <v>-100000</v>
      </c>
      <c r="DM25" s="125">
        <v>-100000</v>
      </c>
      <c r="DN25" s="125">
        <v>-100000</v>
      </c>
      <c r="DO25" s="125">
        <v>-100000</v>
      </c>
      <c r="DP25" s="125">
        <v>-100000</v>
      </c>
      <c r="DQ25" s="125">
        <v>-100000</v>
      </c>
      <c r="DR25" s="125">
        <v>-100000</v>
      </c>
      <c r="DS25" s="125">
        <v>-100000</v>
      </c>
      <c r="DT25" s="125">
        <v>-100000</v>
      </c>
      <c r="DU25" s="125">
        <v>-100000</v>
      </c>
      <c r="DV25" s="125">
        <v>-100000</v>
      </c>
      <c r="DW25" s="125">
        <v>-100000</v>
      </c>
      <c r="DX25" s="125">
        <v>-100000</v>
      </c>
      <c r="DY25" s="125">
        <v>-100000</v>
      </c>
      <c r="DZ25" s="125">
        <v>-100000</v>
      </c>
      <c r="EA25" s="125">
        <v>-100000</v>
      </c>
      <c r="EB25" s="125">
        <v>-100000</v>
      </c>
      <c r="EC25" s="125">
        <v>-100000</v>
      </c>
      <c r="ED25" s="125">
        <v>-100000</v>
      </c>
      <c r="EE25" s="125">
        <v>-100000</v>
      </c>
      <c r="EF25" s="125">
        <v>-100000</v>
      </c>
      <c r="EG25" s="125">
        <v>-100000</v>
      </c>
      <c r="EH25" s="125">
        <v>-100000</v>
      </c>
      <c r="EI25" s="125">
        <v>-100000</v>
      </c>
      <c r="EJ25" s="125">
        <v>-100000</v>
      </c>
      <c r="EK25" s="125">
        <v>-100000</v>
      </c>
      <c r="EL25" s="125">
        <v>-100000</v>
      </c>
      <c r="EM25" s="125">
        <v>-100000</v>
      </c>
      <c r="EN25" s="125">
        <v>-100000</v>
      </c>
      <c r="EO25" s="125">
        <v>-100000</v>
      </c>
      <c r="EP25" s="125">
        <v>-100000</v>
      </c>
      <c r="EQ25" s="125">
        <v>-100000</v>
      </c>
      <c r="ER25" s="125">
        <v>-100000</v>
      </c>
      <c r="ES25" s="125">
        <v>-100000</v>
      </c>
      <c r="ET25" s="125">
        <v>-100000</v>
      </c>
      <c r="EU25" s="125">
        <v>-100000</v>
      </c>
      <c r="EV25" s="125">
        <v>-100000</v>
      </c>
      <c r="EW25" s="125">
        <v>-100000</v>
      </c>
      <c r="EX25" s="125">
        <v>-100000</v>
      </c>
      <c r="EY25" s="125">
        <v>-100000</v>
      </c>
      <c r="EZ25" s="125">
        <v>-100000</v>
      </c>
      <c r="FA25" s="125">
        <v>-100000</v>
      </c>
      <c r="FB25" s="125">
        <v>-100000</v>
      </c>
      <c r="FC25" s="125">
        <v>-100000</v>
      </c>
      <c r="FD25" s="125">
        <v>-100000</v>
      </c>
      <c r="FE25" s="125">
        <v>-100000</v>
      </c>
      <c r="FF25" s="125">
        <v>-100000</v>
      </c>
      <c r="FG25" s="125">
        <v>-100000</v>
      </c>
      <c r="FH25" s="125">
        <v>-100000</v>
      </c>
      <c r="FI25" s="125">
        <v>-100000</v>
      </c>
      <c r="FJ25" s="125">
        <v>-100000</v>
      </c>
      <c r="FK25" s="125">
        <v>-100000</v>
      </c>
      <c r="FL25" s="125">
        <v>-100000</v>
      </c>
      <c r="FM25" s="125">
        <v>-100000</v>
      </c>
      <c r="FN25" s="125">
        <v>-100000</v>
      </c>
      <c r="FO25" s="125">
        <v>-100000</v>
      </c>
      <c r="FP25" s="125">
        <v>-100000</v>
      </c>
      <c r="FQ25" s="125">
        <v>-100000</v>
      </c>
      <c r="FR25" s="125">
        <v>-100000</v>
      </c>
      <c r="FS25" s="125">
        <v>-100000</v>
      </c>
      <c r="FT25" s="125">
        <v>-100000</v>
      </c>
      <c r="FU25" s="125">
        <v>-100000</v>
      </c>
      <c r="FV25" s="125">
        <v>-100000</v>
      </c>
      <c r="FW25" s="125">
        <v>-100000</v>
      </c>
      <c r="FX25" s="125">
        <v>-100000</v>
      </c>
      <c r="FY25" s="125">
        <v>-100000</v>
      </c>
      <c r="FZ25" s="125">
        <v>-100000</v>
      </c>
      <c r="GA25" s="125">
        <v>-100000</v>
      </c>
      <c r="GB25" s="125">
        <v>-100000</v>
      </c>
      <c r="GC25" s="125">
        <v>-100000</v>
      </c>
      <c r="GD25" s="125">
        <v>-100000</v>
      </c>
      <c r="GE25" s="125">
        <v>-100000</v>
      </c>
      <c r="GF25" s="125">
        <v>-100000</v>
      </c>
      <c r="GG25" s="125">
        <v>-100000</v>
      </c>
      <c r="GH25" s="125">
        <v>-100000</v>
      </c>
      <c r="GI25" s="125">
        <v>-100000</v>
      </c>
      <c r="GJ25" s="125">
        <v>-100000</v>
      </c>
      <c r="GK25" s="125">
        <v>-100000</v>
      </c>
      <c r="GL25" s="125">
        <v>-100000</v>
      </c>
      <c r="GM25" s="125">
        <v>-100000</v>
      </c>
      <c r="GN25" s="125">
        <v>-100000</v>
      </c>
      <c r="GO25" s="125">
        <v>-100000</v>
      </c>
      <c r="GP25" s="125">
        <v>-100000</v>
      </c>
      <c r="GQ25" s="125">
        <v>-100000</v>
      </c>
      <c r="GR25" s="125">
        <v>-100000</v>
      </c>
      <c r="GS25" s="125">
        <v>-100000</v>
      </c>
      <c r="GT25" s="125">
        <v>-100000</v>
      </c>
      <c r="GU25" s="125">
        <v>-100000</v>
      </c>
      <c r="GV25" s="125">
        <v>-100000</v>
      </c>
      <c r="GW25" s="125">
        <v>-100000</v>
      </c>
      <c r="GX25" s="125">
        <v>0</v>
      </c>
      <c r="GY25" s="125">
        <v>100000</v>
      </c>
      <c r="GZ25" s="125">
        <v>100000</v>
      </c>
      <c r="HA25" s="125">
        <v>100000</v>
      </c>
      <c r="HB25" s="125">
        <v>100000</v>
      </c>
      <c r="HC25" s="125">
        <v>100000</v>
      </c>
      <c r="HD25" s="125">
        <v>100000</v>
      </c>
      <c r="HE25" s="125">
        <v>100000</v>
      </c>
      <c r="HF25" s="125">
        <v>100000</v>
      </c>
      <c r="HG25" s="125">
        <v>100000</v>
      </c>
      <c r="HH25" s="125">
        <v>0</v>
      </c>
      <c r="HI25" s="125">
        <v>-100000</v>
      </c>
      <c r="HJ25" s="125">
        <v>-100000</v>
      </c>
      <c r="HK25" s="125">
        <v>-100000</v>
      </c>
      <c r="HL25" s="125">
        <v>-100000</v>
      </c>
      <c r="HM25" s="125">
        <v>-100000</v>
      </c>
      <c r="HN25" s="125">
        <v>-100000</v>
      </c>
      <c r="HO25" s="125">
        <v>-100000</v>
      </c>
      <c r="HP25" s="125">
        <v>-100000</v>
      </c>
      <c r="HQ25" s="125">
        <v>-100000</v>
      </c>
      <c r="HR25" s="125">
        <v>0</v>
      </c>
      <c r="HS25" s="125"/>
      <c r="HT25" s="125"/>
      <c r="HU25" s="125"/>
      <c r="HV25" s="125"/>
      <c r="HW25" s="125"/>
      <c r="HX25" s="125"/>
      <c r="HY25" s="125"/>
      <c r="HZ25" s="125"/>
      <c r="IA25" s="125"/>
      <c r="IB25" s="125"/>
      <c r="IC25" s="125"/>
      <c r="ID25" s="125"/>
      <c r="IE25" s="125"/>
      <c r="IF25" s="125"/>
      <c r="IG25" s="125"/>
      <c r="IH25" s="125"/>
      <c r="II25" s="125"/>
      <c r="IJ25" s="125"/>
      <c r="IK25" s="125"/>
      <c r="IL25" s="125"/>
      <c r="IM25" s="125"/>
      <c r="IN25" s="125"/>
      <c r="IO25" s="125"/>
      <c r="IP25" s="125"/>
      <c r="IQ25" s="125"/>
      <c r="IR25" s="125"/>
      <c r="IS25" s="125"/>
      <c r="IT25" s="125"/>
      <c r="IU25" s="125"/>
      <c r="IV25" s="125"/>
    </row>
    <row r="26" spans="1:3" s="41" customFormat="1" ht="12.75">
      <c r="A26" s="44"/>
      <c r="B26" s="45"/>
      <c r="C26" s="45"/>
    </row>
    <row r="27" spans="1:3" s="41" customFormat="1" ht="12.75">
      <c r="A27" s="44"/>
      <c r="B27" s="45"/>
      <c r="C27" s="45"/>
    </row>
    <row r="28" spans="1:3" s="41" customFormat="1" ht="12.75">
      <c r="A28" s="44"/>
      <c r="B28" s="45"/>
      <c r="C28" s="45"/>
    </row>
    <row r="29" spans="1:3" s="41" customFormat="1" ht="12.75">
      <c r="A29" s="46"/>
      <c r="B29" s="45"/>
      <c r="C29" s="45"/>
    </row>
    <row r="30" spans="1:3" s="41" customFormat="1" ht="12.75">
      <c r="A30" s="47"/>
      <c r="B30" s="45"/>
      <c r="C30" s="45"/>
    </row>
    <row r="31" spans="1:3" s="41" customFormat="1" ht="12.75">
      <c r="A31" s="48"/>
      <c r="B31" s="45"/>
      <c r="C31" s="45"/>
    </row>
    <row r="34" ht="12.75">
      <c r="A34" s="40"/>
    </row>
  </sheetData>
  <sheetProtection sheet="1" objects="1" scenarios="1" formatCells="0"/>
  <conditionalFormatting sqref="C20:D20 A19:D19 HS19:IV19 HS20:II20">
    <cfRule type="cellIs" priority="99" dxfId="0" operator="equal">
      <formula>$D$21</formula>
    </cfRule>
  </conditionalFormatting>
  <conditionalFormatting sqref="C20:D20 B19:D19">
    <cfRule type="cellIs" priority="95" dxfId="0" operator="equal">
      <formula>$D$21</formula>
    </cfRule>
  </conditionalFormatting>
  <conditionalFormatting sqref="D20 C19:D19">
    <cfRule type="cellIs" priority="85" dxfId="0" operator="equal">
      <formula>$D$21</formula>
    </cfRule>
  </conditionalFormatting>
  <conditionalFormatting sqref="E19:HR20">
    <cfRule type="cellIs" priority="3" dxfId="0" operator="equal">
      <formula>$D$21</formula>
    </cfRule>
  </conditionalFormatting>
  <conditionalFormatting sqref="E19:HR20">
    <cfRule type="cellIs" priority="2" dxfId="0" operator="equal">
      <formula>$D$21</formula>
    </cfRule>
  </conditionalFormatting>
  <conditionalFormatting sqref="E19:HR20">
    <cfRule type="cellIs" priority="1" dxfId="0" operator="equal">
      <formula>$D$21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H74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E1" sqref="E1"/>
      <selection pane="bottomLeft" activeCell="A9" sqref="A9"/>
      <selection pane="bottomRight" activeCell="H25" sqref="H25"/>
    </sheetView>
  </sheetViews>
  <sheetFormatPr defaultColWidth="9.00390625" defaultRowHeight="12.75"/>
  <cols>
    <col min="1" max="1" width="32.25390625" style="11" customWidth="1"/>
    <col min="2" max="2" width="9.125" style="10" customWidth="1"/>
    <col min="3" max="3" width="9.125" style="14" customWidth="1"/>
    <col min="4" max="4" width="10.00390625" style="10" bestFit="1" customWidth="1"/>
    <col min="5" max="5" width="9.125" style="8" customWidth="1"/>
    <col min="7" max="7" width="11.875" style="0" customWidth="1"/>
    <col min="8" max="8" width="13.00390625" style="0" customWidth="1"/>
  </cols>
  <sheetData>
    <row r="1" spans="1:7" ht="12.75">
      <c r="A1" s="12" t="s">
        <v>4</v>
      </c>
      <c r="B1" s="9" t="s">
        <v>36</v>
      </c>
      <c r="C1" s="13" t="s">
        <v>35</v>
      </c>
      <c r="D1" s="10" t="s">
        <v>6</v>
      </c>
      <c r="E1" s="8" t="s">
        <v>8</v>
      </c>
      <c r="F1" t="s">
        <v>12</v>
      </c>
      <c r="G1" t="s">
        <v>7</v>
      </c>
    </row>
    <row r="2" spans="1:4" ht="12.75">
      <c r="A2" s="11" t="s">
        <v>28</v>
      </c>
      <c r="B2" s="10">
        <v>0</v>
      </c>
      <c r="C2" s="15">
        <v>10000</v>
      </c>
      <c r="D2" s="10">
        <v>0.04</v>
      </c>
    </row>
    <row r="3" spans="1:8" ht="12.75">
      <c r="A3" s="11" t="s">
        <v>13</v>
      </c>
      <c r="B3" s="10">
        <v>1.23</v>
      </c>
      <c r="C3" s="15">
        <v>17</v>
      </c>
      <c r="G3" s="3" t="s">
        <v>3</v>
      </c>
      <c r="H3" s="4"/>
    </row>
    <row r="4" spans="1:8" ht="12.75">
      <c r="A4" s="11" t="s">
        <v>14</v>
      </c>
      <c r="B4" s="10">
        <v>1.36</v>
      </c>
      <c r="C4" s="15">
        <v>23</v>
      </c>
      <c r="G4" s="5"/>
      <c r="H4" s="6"/>
    </row>
    <row r="5" spans="1:8" ht="12.75">
      <c r="A5" s="11" t="s">
        <v>41</v>
      </c>
      <c r="B5" s="10">
        <v>0.052</v>
      </c>
      <c r="C5" s="15">
        <v>2</v>
      </c>
      <c r="G5" s="17"/>
      <c r="H5" s="17"/>
    </row>
    <row r="6" spans="1:8" ht="14.25">
      <c r="A6" s="11" t="s">
        <v>34</v>
      </c>
      <c r="B6" s="10">
        <v>1.2</v>
      </c>
      <c r="C6" s="15">
        <v>8</v>
      </c>
      <c r="G6" s="2" t="s">
        <v>37</v>
      </c>
      <c r="H6" s="7" t="s">
        <v>2</v>
      </c>
    </row>
    <row r="7" spans="1:8" ht="12.75">
      <c r="A7" s="11" t="s">
        <v>33</v>
      </c>
      <c r="B7" s="10">
        <v>1.2</v>
      </c>
      <c r="C7" s="15">
        <v>8</v>
      </c>
      <c r="G7" s="16">
        <v>0.00239</v>
      </c>
      <c r="H7" s="18">
        <f>1/5.4692/G7</f>
        <v>76.5029696922775</v>
      </c>
    </row>
    <row r="8" spans="1:8" ht="12.75">
      <c r="A8" s="11" t="s">
        <v>32</v>
      </c>
      <c r="B8" s="10">
        <v>1.7</v>
      </c>
      <c r="C8" s="15">
        <v>8</v>
      </c>
      <c r="G8" s="1"/>
      <c r="H8" s="1"/>
    </row>
    <row r="9" spans="1:8" ht="12.75">
      <c r="A9" s="11" t="s">
        <v>27</v>
      </c>
      <c r="B9" s="10">
        <v>0.8</v>
      </c>
      <c r="C9" s="14">
        <v>8.5</v>
      </c>
      <c r="G9" s="1"/>
      <c r="H9" s="1"/>
    </row>
    <row r="10" spans="1:8" ht="12.75">
      <c r="A10" s="11" t="s">
        <v>19</v>
      </c>
      <c r="B10" s="10">
        <v>0.11</v>
      </c>
      <c r="C10" s="15">
        <v>75</v>
      </c>
      <c r="G10" s="1"/>
      <c r="H10" s="1"/>
    </row>
    <row r="11" spans="1:8" ht="12.75">
      <c r="A11" s="11" t="s">
        <v>26</v>
      </c>
      <c r="B11" s="10">
        <v>1.01</v>
      </c>
      <c r="C11" s="15">
        <v>200</v>
      </c>
      <c r="G11" s="1"/>
      <c r="H11" s="1"/>
    </row>
    <row r="12" spans="1:8" ht="12.75">
      <c r="A12" s="11" t="s">
        <v>17</v>
      </c>
      <c r="B12" s="10">
        <v>0.018</v>
      </c>
      <c r="C12" s="14">
        <v>160</v>
      </c>
      <c r="G12" s="1"/>
      <c r="H12" s="1"/>
    </row>
    <row r="13" spans="1:8" ht="12.75">
      <c r="A13" s="11" t="s">
        <v>18</v>
      </c>
      <c r="B13" s="10">
        <v>0.022</v>
      </c>
      <c r="C13" s="15">
        <v>160</v>
      </c>
      <c r="G13" s="1"/>
      <c r="H13" s="1"/>
    </row>
    <row r="14" spans="1:8" ht="12.75">
      <c r="A14" s="11" t="s">
        <v>42</v>
      </c>
      <c r="B14" s="10">
        <v>0.055</v>
      </c>
      <c r="C14" s="15">
        <v>20</v>
      </c>
      <c r="G14" s="1"/>
      <c r="H14" s="1"/>
    </row>
    <row r="15" spans="1:8" ht="12.75">
      <c r="A15" s="11" t="s">
        <v>21</v>
      </c>
      <c r="B15" s="10">
        <v>0.04</v>
      </c>
      <c r="C15" s="15">
        <v>2.5</v>
      </c>
      <c r="G15" s="1"/>
      <c r="H15" s="1"/>
    </row>
    <row r="16" spans="1:8" ht="12.75">
      <c r="A16" s="11" t="s">
        <v>45</v>
      </c>
      <c r="B16" s="10">
        <v>0.09</v>
      </c>
      <c r="C16" s="15">
        <v>11</v>
      </c>
      <c r="D16" s="19">
        <v>0.015</v>
      </c>
      <c r="E16" s="20">
        <f>D16*C16</f>
        <v>0.16499999999999998</v>
      </c>
      <c r="H16" s="1"/>
    </row>
    <row r="17" spans="1:8" ht="12.75">
      <c r="A17" s="11" t="s">
        <v>31</v>
      </c>
      <c r="B17" s="10">
        <v>0.7</v>
      </c>
      <c r="C17" s="15">
        <v>8</v>
      </c>
      <c r="G17" s="1"/>
      <c r="H17" s="1"/>
    </row>
    <row r="18" spans="1:8" ht="12.75">
      <c r="A18" s="11" t="s">
        <v>15</v>
      </c>
      <c r="B18" s="10">
        <v>0.88</v>
      </c>
      <c r="C18" s="15">
        <v>6</v>
      </c>
      <c r="G18" s="1"/>
      <c r="H18" s="1"/>
    </row>
    <row r="19" spans="1:8" ht="12.75">
      <c r="A19" s="11" t="s">
        <v>16</v>
      </c>
      <c r="B19" s="10">
        <v>0.99</v>
      </c>
      <c r="C19" s="15">
        <v>19</v>
      </c>
      <c r="G19" s="1"/>
      <c r="H19" s="1"/>
    </row>
    <row r="20" spans="1:8" ht="12.75">
      <c r="A20" s="11" t="s">
        <v>43</v>
      </c>
      <c r="B20" s="10">
        <v>0.13</v>
      </c>
      <c r="C20" s="15">
        <v>160</v>
      </c>
      <c r="H20" s="1"/>
    </row>
    <row r="21" spans="1:8" ht="12.75">
      <c r="A21" s="11" t="s">
        <v>10</v>
      </c>
      <c r="B21" s="10">
        <v>0.2</v>
      </c>
      <c r="C21" s="15">
        <f>E21/D21</f>
        <v>6.666666666666667</v>
      </c>
      <c r="D21" s="10">
        <v>0.003</v>
      </c>
      <c r="E21" s="8">
        <v>0.02</v>
      </c>
      <c r="G21" s="1" t="s">
        <v>11</v>
      </c>
      <c r="H21" s="1"/>
    </row>
    <row r="22" spans="1:8" ht="12.75">
      <c r="A22" s="11" t="s">
        <v>9</v>
      </c>
      <c r="B22" s="10">
        <v>0</v>
      </c>
      <c r="C22" s="14">
        <f>E22/D22</f>
        <v>500000</v>
      </c>
      <c r="D22" s="10">
        <v>0.0002</v>
      </c>
      <c r="E22" s="8">
        <v>100</v>
      </c>
      <c r="G22" s="1" t="s">
        <v>11</v>
      </c>
      <c r="H22" s="1"/>
    </row>
    <row r="23" spans="1:8" ht="12.75">
      <c r="A23" s="11" t="s">
        <v>40</v>
      </c>
      <c r="B23" s="10">
        <v>0.054</v>
      </c>
      <c r="C23" s="15">
        <v>2</v>
      </c>
      <c r="G23" s="1"/>
      <c r="H23" s="1"/>
    </row>
    <row r="24" spans="1:8" ht="12.75">
      <c r="A24" s="11" t="s">
        <v>22</v>
      </c>
      <c r="B24" s="10">
        <v>0.12</v>
      </c>
      <c r="C24" s="15">
        <v>2.5</v>
      </c>
      <c r="G24" s="1"/>
      <c r="H24" s="1"/>
    </row>
    <row r="25" spans="1:8" ht="12.75">
      <c r="A25" s="11" t="s">
        <v>20</v>
      </c>
      <c r="B25" s="10">
        <v>0.95</v>
      </c>
      <c r="C25" s="15">
        <v>4</v>
      </c>
      <c r="G25" s="1"/>
      <c r="H25" s="1"/>
    </row>
    <row r="26" spans="1:8" ht="12.75">
      <c r="A26" s="11" t="s">
        <v>23</v>
      </c>
      <c r="B26" s="10">
        <v>0.9</v>
      </c>
      <c r="C26" s="15">
        <v>23</v>
      </c>
      <c r="G26" s="1"/>
      <c r="H26" s="1"/>
    </row>
    <row r="27" spans="1:8" ht="12.75">
      <c r="A27" s="11" t="s">
        <v>24</v>
      </c>
      <c r="B27" s="10">
        <v>1.4</v>
      </c>
      <c r="C27" s="15">
        <v>23</v>
      </c>
      <c r="G27" s="1"/>
      <c r="H27" s="1"/>
    </row>
    <row r="28" spans="1:8" ht="12.75">
      <c r="A28" s="11" t="s">
        <v>30</v>
      </c>
      <c r="B28" s="10">
        <v>0.035</v>
      </c>
      <c r="C28" s="15">
        <v>100</v>
      </c>
      <c r="G28" s="1"/>
      <c r="H28" s="1"/>
    </row>
    <row r="29" spans="1:8" ht="12.75">
      <c r="A29" s="11" t="s">
        <v>29</v>
      </c>
      <c r="B29" s="10">
        <v>0.04</v>
      </c>
      <c r="C29" s="15">
        <v>50</v>
      </c>
      <c r="G29" s="1"/>
      <c r="H29" s="1"/>
    </row>
    <row r="30" spans="1:8" ht="12.75">
      <c r="A30" s="11" t="s">
        <v>25</v>
      </c>
      <c r="B30" s="10">
        <v>0.16</v>
      </c>
      <c r="C30" s="15">
        <v>17000</v>
      </c>
      <c r="G30" s="1"/>
      <c r="H30" s="1"/>
    </row>
    <row r="31" spans="1:8" ht="12.75">
      <c r="A31" s="11" t="s">
        <v>5</v>
      </c>
      <c r="B31" s="10">
        <v>0.054</v>
      </c>
      <c r="C31" s="14">
        <v>1.5</v>
      </c>
      <c r="G31" s="1"/>
      <c r="H31" s="1"/>
    </row>
    <row r="32" spans="1:4" ht="12.75">
      <c r="A32" s="11" t="s">
        <v>44</v>
      </c>
      <c r="B32" s="10">
        <v>1</v>
      </c>
      <c r="C32" s="15">
        <v>20000</v>
      </c>
      <c r="D32" s="19">
        <v>0.00152</v>
      </c>
    </row>
    <row r="33" spans="1:7" ht="12.75">
      <c r="A33" s="11" t="s">
        <v>38</v>
      </c>
      <c r="B33" s="10">
        <v>0.04</v>
      </c>
      <c r="C33" s="14">
        <v>1.1</v>
      </c>
      <c r="G33" s="1"/>
    </row>
    <row r="34" spans="1:7" ht="12.75">
      <c r="A34" s="11" t="s">
        <v>39</v>
      </c>
      <c r="B34" s="10">
        <v>0.04</v>
      </c>
      <c r="C34" s="14">
        <v>1.1</v>
      </c>
      <c r="G34" s="1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  <row r="287" ht="12.75">
      <c r="C287" s="15"/>
    </row>
    <row r="288" ht="12.75">
      <c r="C288" s="15"/>
    </row>
    <row r="289" ht="12.75">
      <c r="C289" s="15"/>
    </row>
    <row r="290" ht="12.75">
      <c r="C290" s="15"/>
    </row>
    <row r="291" ht="12.75">
      <c r="C291" s="15"/>
    </row>
    <row r="292" ht="12.75">
      <c r="C292" s="15"/>
    </row>
    <row r="293" ht="12.75">
      <c r="C293" s="15"/>
    </row>
    <row r="294" ht="12.75">
      <c r="C294" s="15"/>
    </row>
    <row r="295" ht="12.75">
      <c r="C295" s="15"/>
    </row>
    <row r="296" ht="12.75">
      <c r="C296" s="15"/>
    </row>
    <row r="297" ht="12.75">
      <c r="C297" s="15"/>
    </row>
    <row r="298" ht="12.75">
      <c r="C298" s="15"/>
    </row>
    <row r="299" ht="12.75">
      <c r="C299" s="15"/>
    </row>
    <row r="300" ht="12.75">
      <c r="C300" s="15"/>
    </row>
    <row r="301" ht="12.75">
      <c r="C301" s="15"/>
    </row>
    <row r="302" ht="12.75">
      <c r="C302" s="15"/>
    </row>
    <row r="303" ht="12.75">
      <c r="C303" s="15"/>
    </row>
    <row r="304" ht="12.75">
      <c r="C304" s="15"/>
    </row>
    <row r="305" ht="12.75">
      <c r="C305" s="15"/>
    </row>
    <row r="306" ht="12.75">
      <c r="C306" s="15"/>
    </row>
    <row r="307" ht="12.75">
      <c r="C307" s="15"/>
    </row>
    <row r="308" ht="12.75">
      <c r="C308" s="15"/>
    </row>
    <row r="309" ht="12.75">
      <c r="C309" s="15"/>
    </row>
    <row r="310" ht="12.75">
      <c r="C310" s="15"/>
    </row>
    <row r="311" ht="12.75">
      <c r="C311" s="15"/>
    </row>
    <row r="312" ht="12.75">
      <c r="C312" s="15"/>
    </row>
    <row r="313" ht="12.75">
      <c r="C313" s="15"/>
    </row>
    <row r="314" ht="12.75">
      <c r="C314" s="15"/>
    </row>
    <row r="315" ht="12.75">
      <c r="C315" s="15"/>
    </row>
    <row r="316" ht="12.75">
      <c r="C316" s="15"/>
    </row>
    <row r="317" ht="12.75">
      <c r="C317" s="15"/>
    </row>
    <row r="318" ht="12.75">
      <c r="C318" s="15"/>
    </row>
    <row r="319" ht="12.75">
      <c r="C319" s="15"/>
    </row>
    <row r="320" ht="12.75">
      <c r="C320" s="15"/>
    </row>
    <row r="321" ht="12.75">
      <c r="C321" s="15"/>
    </row>
    <row r="322" ht="12.75">
      <c r="C322" s="15"/>
    </row>
    <row r="323" ht="12.75">
      <c r="C323" s="15"/>
    </row>
    <row r="324" ht="12.75">
      <c r="C324" s="15"/>
    </row>
    <row r="325" ht="12.75">
      <c r="C325" s="15"/>
    </row>
    <row r="326" ht="12.75">
      <c r="C326" s="15"/>
    </row>
    <row r="327" ht="12.75">
      <c r="C327" s="15"/>
    </row>
    <row r="328" ht="12.75">
      <c r="C328" s="15"/>
    </row>
    <row r="329" ht="12.75">
      <c r="C329" s="15"/>
    </row>
    <row r="330" ht="12.75">
      <c r="C330" s="15"/>
    </row>
    <row r="331" ht="12.75">
      <c r="C331" s="15"/>
    </row>
    <row r="332" ht="12.75">
      <c r="C332" s="15"/>
    </row>
    <row r="333" ht="12.75">
      <c r="C333" s="15"/>
    </row>
    <row r="334" ht="12.75">
      <c r="C334" s="15"/>
    </row>
    <row r="335" ht="12.75">
      <c r="C335" s="15"/>
    </row>
    <row r="336" ht="12.75">
      <c r="C336" s="15"/>
    </row>
    <row r="337" ht="12.75">
      <c r="C337" s="15"/>
    </row>
    <row r="338" ht="12.75">
      <c r="C338" s="15"/>
    </row>
    <row r="339" ht="12.75">
      <c r="C339" s="15"/>
    </row>
    <row r="340" ht="12.75">
      <c r="C340" s="15"/>
    </row>
    <row r="341" ht="12.75">
      <c r="C341" s="15"/>
    </row>
    <row r="342" ht="12.75">
      <c r="C342" s="15"/>
    </row>
    <row r="343" ht="12.75">
      <c r="C343" s="15"/>
    </row>
    <row r="344" ht="12.75">
      <c r="C344" s="15"/>
    </row>
    <row r="345" ht="12.75">
      <c r="C345" s="15"/>
    </row>
    <row r="346" ht="12.75">
      <c r="C346" s="15"/>
    </row>
    <row r="347" ht="12.75">
      <c r="C347" s="15"/>
    </row>
    <row r="348" ht="12.75">
      <c r="C348" s="15"/>
    </row>
    <row r="349" ht="12.75">
      <c r="C349" s="15"/>
    </row>
    <row r="350" ht="12.75">
      <c r="C350" s="15"/>
    </row>
    <row r="351" ht="12.75">
      <c r="C351" s="15"/>
    </row>
    <row r="352" ht="12.75">
      <c r="C352" s="15"/>
    </row>
    <row r="353" ht="12.75">
      <c r="C353" s="15"/>
    </row>
    <row r="354" ht="12.75">
      <c r="C354" s="15"/>
    </row>
    <row r="355" ht="12.75">
      <c r="C355" s="15"/>
    </row>
    <row r="356" ht="12.75">
      <c r="C356" s="15"/>
    </row>
    <row r="357" ht="12.75">
      <c r="C357" s="15"/>
    </row>
    <row r="358" ht="12.75">
      <c r="C358" s="15"/>
    </row>
    <row r="359" ht="12.75">
      <c r="C359" s="15"/>
    </row>
    <row r="360" ht="12.75">
      <c r="C360" s="15"/>
    </row>
    <row r="361" ht="12.75">
      <c r="C361" s="15"/>
    </row>
    <row r="362" ht="12.75">
      <c r="C362" s="15"/>
    </row>
    <row r="363" ht="12.75">
      <c r="C363" s="15"/>
    </row>
    <row r="364" ht="12.75">
      <c r="C364" s="15"/>
    </row>
    <row r="365" ht="12.75">
      <c r="C365" s="15"/>
    </row>
    <row r="366" ht="12.75">
      <c r="C366" s="15"/>
    </row>
    <row r="367" ht="12.75">
      <c r="C367" s="15"/>
    </row>
    <row r="368" ht="12.75">
      <c r="C368" s="15"/>
    </row>
    <row r="369" ht="12.75">
      <c r="C369" s="15"/>
    </row>
    <row r="370" ht="12.75">
      <c r="C370" s="15"/>
    </row>
    <row r="371" ht="12.75">
      <c r="C371" s="15"/>
    </row>
    <row r="372" ht="12.75">
      <c r="C372" s="15"/>
    </row>
    <row r="373" ht="12.75">
      <c r="C373" s="15"/>
    </row>
    <row r="374" ht="12.75">
      <c r="C374" s="15"/>
    </row>
    <row r="375" ht="12.75">
      <c r="C375" s="15"/>
    </row>
    <row r="376" ht="12.75">
      <c r="C376" s="15"/>
    </row>
    <row r="377" ht="12.75">
      <c r="C377" s="15"/>
    </row>
    <row r="378" ht="12.75">
      <c r="C378" s="15"/>
    </row>
    <row r="379" ht="12.75">
      <c r="C379" s="15"/>
    </row>
    <row r="380" ht="12.75">
      <c r="C380" s="15"/>
    </row>
    <row r="381" ht="12.75">
      <c r="C381" s="15"/>
    </row>
    <row r="382" ht="12.75">
      <c r="C382" s="15"/>
    </row>
    <row r="383" ht="12.75">
      <c r="C383" s="15"/>
    </row>
    <row r="384" ht="12.75">
      <c r="C384" s="15"/>
    </row>
    <row r="385" ht="12.75">
      <c r="C385" s="15"/>
    </row>
    <row r="386" ht="12.75">
      <c r="C386" s="15"/>
    </row>
    <row r="387" ht="12.75">
      <c r="C387" s="15"/>
    </row>
    <row r="388" ht="12.75">
      <c r="C388" s="15"/>
    </row>
    <row r="389" ht="12.75">
      <c r="C389" s="15"/>
    </row>
    <row r="390" ht="12.75">
      <c r="C390" s="15"/>
    </row>
    <row r="391" ht="12.75">
      <c r="C391" s="15"/>
    </row>
    <row r="392" ht="12.75">
      <c r="C392" s="15"/>
    </row>
    <row r="393" ht="12.75">
      <c r="C393" s="15"/>
    </row>
    <row r="394" ht="12.75">
      <c r="C394" s="15"/>
    </row>
    <row r="395" ht="12.75">
      <c r="C395" s="15"/>
    </row>
    <row r="396" ht="12.75">
      <c r="C396" s="15"/>
    </row>
    <row r="397" ht="12.75">
      <c r="C397" s="15"/>
    </row>
    <row r="398" ht="12.75">
      <c r="C398" s="15"/>
    </row>
    <row r="399" ht="12.75">
      <c r="C399" s="15"/>
    </row>
    <row r="400" ht="12.75">
      <c r="C400" s="15"/>
    </row>
    <row r="401" ht="12.75">
      <c r="C401" s="15"/>
    </row>
    <row r="402" ht="12.75">
      <c r="C402" s="15"/>
    </row>
    <row r="403" ht="12.75">
      <c r="C403" s="15"/>
    </row>
    <row r="404" ht="12.75">
      <c r="C404" s="15"/>
    </row>
    <row r="405" ht="12.75">
      <c r="C405" s="15"/>
    </row>
    <row r="406" ht="12.75">
      <c r="C406" s="15"/>
    </row>
    <row r="407" ht="12.75">
      <c r="C407" s="15"/>
    </row>
    <row r="408" ht="12.75">
      <c r="C408" s="15"/>
    </row>
    <row r="409" ht="12.75">
      <c r="C409" s="15"/>
    </row>
    <row r="410" ht="12.75">
      <c r="C410" s="15"/>
    </row>
    <row r="411" ht="12.75">
      <c r="C411" s="15"/>
    </row>
    <row r="412" ht="12.75">
      <c r="C412" s="15"/>
    </row>
    <row r="413" ht="12.75">
      <c r="C413" s="15"/>
    </row>
    <row r="414" ht="12.75">
      <c r="C414" s="15"/>
    </row>
    <row r="415" ht="12.75">
      <c r="C415" s="15"/>
    </row>
    <row r="416" ht="12.75">
      <c r="C416" s="15"/>
    </row>
    <row r="417" ht="12.75">
      <c r="C417" s="15"/>
    </row>
    <row r="418" ht="12.75">
      <c r="C418" s="15"/>
    </row>
    <row r="419" ht="12.75">
      <c r="C419" s="15"/>
    </row>
    <row r="420" ht="12.75">
      <c r="C420" s="15"/>
    </row>
    <row r="421" ht="12.75">
      <c r="C421" s="15"/>
    </row>
    <row r="422" ht="12.75">
      <c r="C422" s="15"/>
    </row>
    <row r="423" ht="12.75">
      <c r="C423" s="15"/>
    </row>
    <row r="424" ht="12.75">
      <c r="C424" s="15"/>
    </row>
    <row r="425" ht="12.75">
      <c r="C425" s="15"/>
    </row>
    <row r="426" ht="12.75">
      <c r="C426" s="15"/>
    </row>
    <row r="427" ht="12.75">
      <c r="C427" s="15"/>
    </row>
    <row r="428" ht="12.75">
      <c r="C428" s="15"/>
    </row>
    <row r="429" ht="12.75">
      <c r="C429" s="15"/>
    </row>
    <row r="430" ht="12.75">
      <c r="C430" s="15"/>
    </row>
    <row r="431" ht="12.75">
      <c r="C431" s="15"/>
    </row>
    <row r="432" ht="12.75">
      <c r="C432" s="15"/>
    </row>
    <row r="433" ht="12.75">
      <c r="C433" s="15"/>
    </row>
    <row r="434" ht="12.75">
      <c r="C434" s="15"/>
    </row>
    <row r="435" ht="12.75">
      <c r="C435" s="15"/>
    </row>
    <row r="436" ht="12.75">
      <c r="C436" s="15"/>
    </row>
    <row r="437" ht="12.75">
      <c r="C437" s="15"/>
    </row>
    <row r="438" ht="12.75">
      <c r="C438" s="15"/>
    </row>
    <row r="439" ht="12.75">
      <c r="C439" s="15"/>
    </row>
    <row r="440" ht="12.75">
      <c r="C440" s="15"/>
    </row>
    <row r="441" ht="12.75">
      <c r="C441" s="15"/>
    </row>
    <row r="442" ht="12.75">
      <c r="C442" s="15"/>
    </row>
    <row r="443" ht="12.75">
      <c r="C443" s="15"/>
    </row>
    <row r="444" ht="12.75">
      <c r="C444" s="15"/>
    </row>
    <row r="445" ht="12.75">
      <c r="C445" s="15"/>
    </row>
    <row r="446" ht="12.75">
      <c r="C446" s="15"/>
    </row>
    <row r="447" ht="12.75">
      <c r="C447" s="15"/>
    </row>
    <row r="448" ht="12.75">
      <c r="C448" s="15"/>
    </row>
    <row r="449" ht="12.75">
      <c r="C449" s="15"/>
    </row>
    <row r="450" ht="12.75">
      <c r="C450" s="15"/>
    </row>
    <row r="451" ht="12.75">
      <c r="C451" s="15"/>
    </row>
    <row r="452" ht="12.75">
      <c r="C452" s="15"/>
    </row>
    <row r="453" ht="12.75">
      <c r="C453" s="15"/>
    </row>
    <row r="454" ht="12.75">
      <c r="C454" s="15"/>
    </row>
    <row r="455" ht="12.75">
      <c r="C455" s="15"/>
    </row>
    <row r="456" ht="12.75">
      <c r="C456" s="15"/>
    </row>
    <row r="457" ht="12.75">
      <c r="C457" s="15"/>
    </row>
    <row r="458" ht="12.75">
      <c r="C458" s="15"/>
    </row>
    <row r="459" ht="12.75">
      <c r="C459" s="15"/>
    </row>
    <row r="460" ht="12.75">
      <c r="C460" s="15"/>
    </row>
    <row r="461" ht="12.75">
      <c r="C461" s="15"/>
    </row>
    <row r="462" ht="12.75">
      <c r="C462" s="15"/>
    </row>
    <row r="463" ht="12.75">
      <c r="C463" s="15"/>
    </row>
    <row r="464" ht="12.75">
      <c r="C464" s="15"/>
    </row>
    <row r="465" ht="12.75">
      <c r="C465" s="15"/>
    </row>
    <row r="466" ht="12.75">
      <c r="C466" s="15"/>
    </row>
    <row r="467" ht="12.75">
      <c r="C467" s="15"/>
    </row>
    <row r="468" ht="12.75">
      <c r="C468" s="15"/>
    </row>
    <row r="469" ht="12.75">
      <c r="C469" s="15"/>
    </row>
    <row r="470" ht="12.75">
      <c r="C470" s="15"/>
    </row>
    <row r="471" ht="12.75">
      <c r="C471" s="15"/>
    </row>
    <row r="472" ht="12.75">
      <c r="C472" s="15"/>
    </row>
    <row r="473" ht="12.75">
      <c r="C473" s="15"/>
    </row>
    <row r="474" ht="12.75">
      <c r="C474" s="15"/>
    </row>
    <row r="475" ht="12.75">
      <c r="C475" s="15"/>
    </row>
    <row r="476" ht="12.75">
      <c r="C476" s="15"/>
    </row>
    <row r="477" ht="12.75">
      <c r="C477" s="15"/>
    </row>
    <row r="478" ht="12.75">
      <c r="C478" s="15"/>
    </row>
    <row r="479" ht="12.75">
      <c r="C479" s="15"/>
    </row>
    <row r="480" ht="12.75">
      <c r="C480" s="15"/>
    </row>
    <row r="481" ht="12.75">
      <c r="C481" s="15"/>
    </row>
    <row r="482" ht="12.75">
      <c r="C482" s="15"/>
    </row>
    <row r="483" ht="12.75">
      <c r="C483" s="15"/>
    </row>
    <row r="484" ht="12.75">
      <c r="C484" s="15"/>
    </row>
    <row r="485" ht="12.75">
      <c r="C485" s="15"/>
    </row>
    <row r="486" ht="12.75">
      <c r="C486" s="15"/>
    </row>
    <row r="487" ht="12.75">
      <c r="C487" s="15"/>
    </row>
    <row r="488" ht="12.75">
      <c r="C488" s="15"/>
    </row>
    <row r="489" ht="12.75">
      <c r="C489" s="15"/>
    </row>
    <row r="490" ht="12.75">
      <c r="C490" s="15"/>
    </row>
    <row r="491" ht="12.75">
      <c r="C491" s="15"/>
    </row>
    <row r="492" ht="12.75">
      <c r="C492" s="15"/>
    </row>
    <row r="493" ht="12.75">
      <c r="C493" s="15"/>
    </row>
    <row r="494" ht="12.75">
      <c r="C494" s="15"/>
    </row>
    <row r="495" ht="12.75">
      <c r="C495" s="15"/>
    </row>
    <row r="496" ht="12.75">
      <c r="C496" s="15"/>
    </row>
    <row r="497" ht="12.75">
      <c r="C497" s="15"/>
    </row>
    <row r="498" ht="12.75">
      <c r="C498" s="15"/>
    </row>
    <row r="499" ht="12.75">
      <c r="C499" s="15"/>
    </row>
    <row r="500" ht="12.75">
      <c r="C500" s="15"/>
    </row>
    <row r="501" ht="12.75">
      <c r="C501" s="15"/>
    </row>
    <row r="502" ht="12.75">
      <c r="C502" s="15"/>
    </row>
    <row r="503" ht="12.75">
      <c r="C503" s="15"/>
    </row>
    <row r="504" ht="12.75">
      <c r="C504" s="15"/>
    </row>
    <row r="505" ht="12.75">
      <c r="C505" s="15"/>
    </row>
    <row r="506" ht="12.75">
      <c r="C506" s="15"/>
    </row>
    <row r="507" ht="12.75">
      <c r="C507" s="15"/>
    </row>
    <row r="508" ht="12.75">
      <c r="C508" s="15"/>
    </row>
    <row r="509" ht="12.75">
      <c r="C509" s="15"/>
    </row>
    <row r="510" ht="12.75">
      <c r="C510" s="15"/>
    </row>
    <row r="511" ht="12.75">
      <c r="C511" s="15"/>
    </row>
    <row r="512" ht="12.75">
      <c r="C512" s="15"/>
    </row>
    <row r="513" ht="12.75">
      <c r="C513" s="15"/>
    </row>
    <row r="514" ht="12.75">
      <c r="C514" s="15"/>
    </row>
    <row r="515" ht="12.75">
      <c r="C515" s="15"/>
    </row>
    <row r="516" ht="12.75">
      <c r="C516" s="15"/>
    </row>
    <row r="517" ht="12.75">
      <c r="C517" s="15"/>
    </row>
    <row r="518" ht="12.75">
      <c r="C518" s="15"/>
    </row>
    <row r="519" ht="12.75">
      <c r="C519" s="15"/>
    </row>
    <row r="520" ht="12.75">
      <c r="C520" s="15"/>
    </row>
    <row r="521" ht="12.75">
      <c r="C521" s="15"/>
    </row>
    <row r="522" ht="12.75">
      <c r="C522" s="15"/>
    </row>
    <row r="523" ht="12.75">
      <c r="C523" s="15"/>
    </row>
    <row r="524" ht="12.75">
      <c r="C524" s="15"/>
    </row>
    <row r="525" ht="12.75">
      <c r="C525" s="15"/>
    </row>
    <row r="526" ht="12.75">
      <c r="C526" s="15"/>
    </row>
    <row r="527" ht="12.75">
      <c r="C527" s="15"/>
    </row>
    <row r="528" ht="12.75">
      <c r="C528" s="15"/>
    </row>
    <row r="529" ht="12.75">
      <c r="C529" s="15"/>
    </row>
    <row r="530" ht="12.75">
      <c r="C530" s="15"/>
    </row>
    <row r="531" ht="12.75">
      <c r="C531" s="15"/>
    </row>
    <row r="532" ht="12.75">
      <c r="C532" s="15"/>
    </row>
    <row r="533" ht="12.75">
      <c r="C533" s="15"/>
    </row>
    <row r="534" ht="12.75">
      <c r="C534" s="15"/>
    </row>
    <row r="535" ht="12.75">
      <c r="C535" s="15"/>
    </row>
    <row r="536" ht="12.75">
      <c r="C536" s="15"/>
    </row>
    <row r="537" ht="12.75">
      <c r="C537" s="15"/>
    </row>
    <row r="538" ht="12.75">
      <c r="C538" s="15"/>
    </row>
    <row r="539" ht="12.75">
      <c r="C539" s="15"/>
    </row>
    <row r="540" ht="12.75">
      <c r="C540" s="15"/>
    </row>
    <row r="541" ht="12.75">
      <c r="C541" s="15"/>
    </row>
    <row r="542" ht="12.75">
      <c r="C542" s="15"/>
    </row>
    <row r="543" ht="12.75">
      <c r="C543" s="15"/>
    </row>
    <row r="544" ht="12.75">
      <c r="C544" s="15"/>
    </row>
    <row r="545" ht="12.75">
      <c r="C545" s="15"/>
    </row>
    <row r="546" ht="12.75">
      <c r="C546" s="15"/>
    </row>
    <row r="547" ht="12.75">
      <c r="C547" s="15"/>
    </row>
    <row r="548" ht="12.75">
      <c r="C548" s="15"/>
    </row>
    <row r="549" ht="12.75">
      <c r="C549" s="15"/>
    </row>
    <row r="550" ht="12.75">
      <c r="C550" s="15"/>
    </row>
    <row r="551" ht="12.75">
      <c r="C551" s="15"/>
    </row>
    <row r="552" ht="12.75">
      <c r="C552" s="15"/>
    </row>
    <row r="553" ht="12.75">
      <c r="C553" s="15"/>
    </row>
    <row r="554" ht="12.75">
      <c r="C554" s="15"/>
    </row>
    <row r="555" ht="12.75">
      <c r="C555" s="15"/>
    </row>
    <row r="556" ht="12.75">
      <c r="C556" s="15"/>
    </row>
    <row r="557" ht="12.75">
      <c r="C557" s="15"/>
    </row>
    <row r="558" ht="12.75">
      <c r="C558" s="15"/>
    </row>
    <row r="559" ht="12.75">
      <c r="C559" s="15"/>
    </row>
    <row r="560" ht="12.75">
      <c r="C560" s="15"/>
    </row>
    <row r="561" ht="12.75">
      <c r="C561" s="15"/>
    </row>
    <row r="562" ht="12.75">
      <c r="C562" s="15"/>
    </row>
    <row r="563" ht="12.75">
      <c r="C563" s="15"/>
    </row>
    <row r="564" ht="12.75">
      <c r="C564" s="15"/>
    </row>
    <row r="565" ht="12.75">
      <c r="C565" s="15"/>
    </row>
    <row r="566" ht="12.75">
      <c r="C566" s="15"/>
    </row>
    <row r="567" ht="12.75">
      <c r="C567" s="15"/>
    </row>
    <row r="568" ht="12.75">
      <c r="C568" s="15"/>
    </row>
    <row r="569" ht="12.75">
      <c r="C569" s="15"/>
    </row>
    <row r="570" ht="12.75">
      <c r="C570" s="15"/>
    </row>
    <row r="571" ht="12.75">
      <c r="C571" s="15"/>
    </row>
    <row r="572" ht="12.75">
      <c r="C572" s="15"/>
    </row>
    <row r="573" ht="12.75">
      <c r="C573" s="15"/>
    </row>
    <row r="574" ht="12.75">
      <c r="C574" s="15"/>
    </row>
    <row r="575" ht="12.75">
      <c r="C575" s="15"/>
    </row>
    <row r="576" ht="12.75">
      <c r="C576" s="15"/>
    </row>
    <row r="577" ht="12.75">
      <c r="C577" s="15"/>
    </row>
    <row r="578" ht="12.75">
      <c r="C578" s="15"/>
    </row>
    <row r="579" ht="12.75">
      <c r="C579" s="15"/>
    </row>
    <row r="580" ht="12.75">
      <c r="C580" s="15"/>
    </row>
    <row r="581" ht="12.75">
      <c r="C581" s="15"/>
    </row>
    <row r="582" ht="12.75">
      <c r="C582" s="15"/>
    </row>
    <row r="583" ht="12.75">
      <c r="C583" s="15"/>
    </row>
    <row r="584" ht="12.75">
      <c r="C584" s="15"/>
    </row>
    <row r="585" ht="12.75">
      <c r="C585" s="15"/>
    </row>
    <row r="586" ht="12.75">
      <c r="C586" s="15"/>
    </row>
    <row r="587" ht="12.75">
      <c r="C587" s="15"/>
    </row>
    <row r="588" ht="12.75">
      <c r="C588" s="15"/>
    </row>
    <row r="589" ht="12.75">
      <c r="C589" s="15"/>
    </row>
    <row r="590" ht="12.75">
      <c r="C590" s="15"/>
    </row>
    <row r="591" ht="12.75">
      <c r="C591" s="15"/>
    </row>
    <row r="592" ht="12.75">
      <c r="C592" s="15"/>
    </row>
    <row r="593" ht="12.75">
      <c r="C593" s="15"/>
    </row>
    <row r="594" ht="12.75">
      <c r="C594" s="15"/>
    </row>
    <row r="595" ht="12.75">
      <c r="C595" s="15"/>
    </row>
    <row r="596" ht="12.75">
      <c r="C596" s="15"/>
    </row>
    <row r="597" ht="12.75">
      <c r="C597" s="15"/>
    </row>
    <row r="598" ht="12.75">
      <c r="C598" s="15"/>
    </row>
    <row r="599" ht="12.75">
      <c r="C599" s="15"/>
    </row>
    <row r="600" ht="12.75">
      <c r="C600" s="15"/>
    </row>
    <row r="601" ht="12.75">
      <c r="C601" s="15"/>
    </row>
    <row r="602" ht="12.75">
      <c r="C602" s="15"/>
    </row>
    <row r="603" ht="12.75">
      <c r="C603" s="15"/>
    </row>
    <row r="604" ht="12.75">
      <c r="C604" s="15"/>
    </row>
    <row r="605" ht="12.75">
      <c r="C605" s="15"/>
    </row>
    <row r="606" ht="12.75">
      <c r="C606" s="15"/>
    </row>
    <row r="607" ht="12.75">
      <c r="C607" s="15"/>
    </row>
    <row r="608" ht="12.75">
      <c r="C608" s="15"/>
    </row>
    <row r="609" ht="12.75">
      <c r="C609" s="15"/>
    </row>
    <row r="610" ht="12.75">
      <c r="C610" s="15"/>
    </row>
    <row r="611" ht="12.75">
      <c r="C611" s="15"/>
    </row>
    <row r="612" ht="12.75">
      <c r="C612" s="15"/>
    </row>
    <row r="613" ht="12.75">
      <c r="C613" s="15"/>
    </row>
    <row r="614" ht="12.75">
      <c r="C614" s="15"/>
    </row>
    <row r="615" ht="12.75">
      <c r="C615" s="15"/>
    </row>
    <row r="616" ht="12.75">
      <c r="C616" s="15"/>
    </row>
    <row r="617" ht="12.75">
      <c r="C617" s="15"/>
    </row>
    <row r="618" ht="12.75">
      <c r="C618" s="15"/>
    </row>
    <row r="619" ht="12.75">
      <c r="C619" s="15"/>
    </row>
    <row r="620" ht="12.75">
      <c r="C620" s="15"/>
    </row>
    <row r="621" ht="12.75">
      <c r="C621" s="15"/>
    </row>
    <row r="622" ht="12.75">
      <c r="C622" s="15"/>
    </row>
    <row r="623" ht="12.75">
      <c r="C623" s="15"/>
    </row>
    <row r="624" ht="12.75">
      <c r="C624" s="15"/>
    </row>
    <row r="625" ht="12.75">
      <c r="C625" s="15"/>
    </row>
    <row r="626" ht="12.75">
      <c r="C626" s="15"/>
    </row>
    <row r="627" ht="12.75">
      <c r="C627" s="15"/>
    </row>
    <row r="628" ht="12.75">
      <c r="C628" s="15"/>
    </row>
    <row r="629" ht="12.75">
      <c r="C629" s="15"/>
    </row>
    <row r="630" ht="12.75">
      <c r="C630" s="15"/>
    </row>
    <row r="631" ht="12.75">
      <c r="C631" s="15"/>
    </row>
    <row r="632" ht="12.75">
      <c r="C632" s="15"/>
    </row>
    <row r="633" ht="12.75">
      <c r="C633" s="15"/>
    </row>
    <row r="634" ht="12.75">
      <c r="C634" s="15"/>
    </row>
    <row r="635" ht="12.75">
      <c r="C635" s="15"/>
    </row>
    <row r="636" ht="12.75">
      <c r="C636" s="15"/>
    </row>
    <row r="637" ht="12.75">
      <c r="C637" s="15"/>
    </row>
    <row r="638" ht="12.75">
      <c r="C638" s="15"/>
    </row>
    <row r="639" ht="12.75">
      <c r="C639" s="15"/>
    </row>
    <row r="640" ht="12.75">
      <c r="C640" s="15"/>
    </row>
    <row r="641" ht="12.75">
      <c r="C641" s="15"/>
    </row>
    <row r="642" ht="12.75">
      <c r="C642" s="15"/>
    </row>
    <row r="643" ht="12.75">
      <c r="C643" s="15"/>
    </row>
    <row r="644" ht="12.75">
      <c r="C644" s="15"/>
    </row>
    <row r="645" ht="12.75">
      <c r="C645" s="15"/>
    </row>
    <row r="646" ht="12.75">
      <c r="C646" s="15"/>
    </row>
    <row r="647" ht="12.75">
      <c r="C647" s="15"/>
    </row>
    <row r="648" ht="12.75">
      <c r="C648" s="15"/>
    </row>
    <row r="649" ht="12.75">
      <c r="C649" s="15"/>
    </row>
    <row r="650" ht="12.75">
      <c r="C650" s="15"/>
    </row>
    <row r="651" ht="12.75">
      <c r="C651" s="15"/>
    </row>
    <row r="652" ht="12.75">
      <c r="C652" s="15"/>
    </row>
    <row r="653" ht="12.75">
      <c r="C653" s="15"/>
    </row>
    <row r="654" ht="12.75">
      <c r="C654" s="15"/>
    </row>
    <row r="655" ht="12.75">
      <c r="C655" s="15"/>
    </row>
    <row r="656" ht="12.75">
      <c r="C656" s="15"/>
    </row>
    <row r="657" ht="12.75">
      <c r="C657" s="15"/>
    </row>
    <row r="658" ht="12.75">
      <c r="C658" s="15"/>
    </row>
    <row r="659" ht="12.75">
      <c r="C659" s="15"/>
    </row>
    <row r="660" ht="12.75">
      <c r="C660" s="15"/>
    </row>
    <row r="661" ht="12.75">
      <c r="C661" s="15"/>
    </row>
    <row r="662" ht="12.75">
      <c r="C662" s="15"/>
    </row>
    <row r="663" ht="12.75">
      <c r="C663" s="15"/>
    </row>
    <row r="664" ht="12.75">
      <c r="C664" s="15"/>
    </row>
    <row r="665" ht="12.75">
      <c r="C665" s="15"/>
    </row>
    <row r="666" ht="12.75">
      <c r="C666" s="15"/>
    </row>
    <row r="667" ht="12.75">
      <c r="C667" s="15"/>
    </row>
    <row r="668" ht="12.75">
      <c r="C668" s="15"/>
    </row>
    <row r="669" ht="12.75">
      <c r="C669" s="15"/>
    </row>
    <row r="670" ht="12.75">
      <c r="C670" s="15"/>
    </row>
    <row r="671" ht="12.75">
      <c r="C671" s="15"/>
    </row>
    <row r="672" ht="12.75">
      <c r="C672" s="15"/>
    </row>
    <row r="673" ht="12.75">
      <c r="C673" s="15"/>
    </row>
    <row r="674" ht="12.75">
      <c r="C674" s="15"/>
    </row>
    <row r="675" ht="12.75">
      <c r="C675" s="15"/>
    </row>
    <row r="676" ht="12.75">
      <c r="C676" s="15"/>
    </row>
    <row r="677" ht="12.75">
      <c r="C677" s="15"/>
    </row>
    <row r="678" ht="12.75">
      <c r="C678" s="15"/>
    </row>
    <row r="679" ht="12.75">
      <c r="C679" s="15"/>
    </row>
    <row r="680" ht="12.75">
      <c r="C680" s="15"/>
    </row>
    <row r="681" ht="12.75">
      <c r="C681" s="15"/>
    </row>
    <row r="682" ht="12.75">
      <c r="C682" s="15"/>
    </row>
    <row r="683" ht="12.75">
      <c r="C683" s="15"/>
    </row>
    <row r="684" ht="12.75">
      <c r="C684" s="15"/>
    </row>
    <row r="685" ht="12.75">
      <c r="C685" s="15"/>
    </row>
    <row r="686" ht="12.75">
      <c r="C686" s="15"/>
    </row>
    <row r="687" ht="12.75">
      <c r="C687" s="15"/>
    </row>
    <row r="688" ht="12.75">
      <c r="C688" s="15"/>
    </row>
    <row r="689" ht="12.75">
      <c r="C689" s="15"/>
    </row>
    <row r="690" ht="12.75">
      <c r="C690" s="15"/>
    </row>
    <row r="691" ht="12.75">
      <c r="C691" s="15"/>
    </row>
    <row r="692" ht="12.75">
      <c r="C692" s="15"/>
    </row>
    <row r="693" ht="12.75">
      <c r="C693" s="15"/>
    </row>
    <row r="694" ht="12.75">
      <c r="C694" s="15"/>
    </row>
    <row r="695" ht="12.75">
      <c r="C695" s="15"/>
    </row>
    <row r="696" ht="12.75">
      <c r="C696" s="15"/>
    </row>
    <row r="697" ht="12.75">
      <c r="C697" s="15"/>
    </row>
    <row r="698" ht="12.75">
      <c r="C698" s="15"/>
    </row>
    <row r="699" ht="12.75">
      <c r="C699" s="15"/>
    </row>
    <row r="700" ht="12.75">
      <c r="C700" s="15"/>
    </row>
    <row r="701" ht="12.75">
      <c r="C701" s="15"/>
    </row>
    <row r="702" ht="12.75">
      <c r="C702" s="15"/>
    </row>
    <row r="703" ht="12.75">
      <c r="C703" s="15"/>
    </row>
    <row r="704" ht="12.75">
      <c r="C704" s="15"/>
    </row>
    <row r="705" ht="12.75">
      <c r="C705" s="15"/>
    </row>
    <row r="706" ht="12.75">
      <c r="C706" s="15"/>
    </row>
    <row r="707" ht="12.75">
      <c r="C707" s="15"/>
    </row>
    <row r="708" ht="12.75">
      <c r="C708" s="15"/>
    </row>
    <row r="709" ht="12.75">
      <c r="C709" s="15"/>
    </row>
    <row r="710" ht="12.75">
      <c r="C710" s="15"/>
    </row>
    <row r="711" ht="12.75">
      <c r="C711" s="15"/>
    </row>
    <row r="712" ht="12.75">
      <c r="C712" s="15"/>
    </row>
    <row r="713" ht="12.75">
      <c r="C713" s="15"/>
    </row>
    <row r="714" ht="12.75">
      <c r="C714" s="15"/>
    </row>
    <row r="715" ht="12.75">
      <c r="C715" s="15"/>
    </row>
    <row r="716" ht="12.75">
      <c r="C716" s="15"/>
    </row>
    <row r="717" ht="12.75">
      <c r="C717" s="15"/>
    </row>
    <row r="718" ht="12.75">
      <c r="C718" s="15"/>
    </row>
    <row r="719" ht="12.75">
      <c r="C719" s="15"/>
    </row>
    <row r="720" ht="12.75">
      <c r="C720" s="15"/>
    </row>
    <row r="721" ht="12.75">
      <c r="C721" s="15"/>
    </row>
    <row r="722" ht="12.75">
      <c r="C722" s="15"/>
    </row>
    <row r="723" ht="12.75">
      <c r="C723" s="15"/>
    </row>
    <row r="724" ht="12.75">
      <c r="C724" s="15"/>
    </row>
    <row r="725" ht="12.75">
      <c r="C725" s="15"/>
    </row>
    <row r="726" ht="12.75">
      <c r="C726" s="15"/>
    </row>
    <row r="727" ht="12.75">
      <c r="C727" s="15"/>
    </row>
    <row r="728" ht="12.75">
      <c r="C728" s="15"/>
    </row>
    <row r="729" ht="12.75">
      <c r="C729" s="15"/>
    </row>
    <row r="730" ht="12.75">
      <c r="C730" s="15"/>
    </row>
    <row r="731" ht="12.75">
      <c r="C731" s="15"/>
    </row>
    <row r="732" ht="12.75">
      <c r="C732" s="15"/>
    </row>
    <row r="733" ht="12.75">
      <c r="C733" s="15"/>
    </row>
    <row r="734" ht="12.75">
      <c r="C734" s="15"/>
    </row>
    <row r="735" ht="12.75">
      <c r="C735" s="15"/>
    </row>
    <row r="736" ht="12.75">
      <c r="C736" s="15"/>
    </row>
    <row r="737" ht="12.75">
      <c r="C737" s="15"/>
    </row>
    <row r="738" ht="12.75">
      <c r="C738" s="15"/>
    </row>
    <row r="739" ht="12.75">
      <c r="C739" s="15"/>
    </row>
    <row r="740" ht="12.75">
      <c r="C740" s="15"/>
    </row>
    <row r="741" ht="12.75">
      <c r="C741" s="15"/>
    </row>
    <row r="742" ht="12.75">
      <c r="C742" s="15"/>
    </row>
    <row r="743" ht="12.75">
      <c r="C743" s="15"/>
    </row>
    <row r="744" ht="12.75">
      <c r="C744" s="15"/>
    </row>
    <row r="745" ht="12.75">
      <c r="C745" s="15"/>
    </row>
    <row r="746" ht="12.75">
      <c r="C746" s="15"/>
    </row>
    <row r="747" ht="12.75">
      <c r="C747" s="15"/>
    </row>
    <row r="748" ht="12.75">
      <c r="C748" s="15"/>
    </row>
  </sheetData>
  <sheetProtection/>
  <printOptions/>
  <pageMargins left="0.787401575" right="0.787401575" top="0.984251969" bottom="0.984251969" header="0.4921259845" footer="0.4921259845"/>
  <pageSetup horizontalDpi="180" verticalDpi="18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K102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Vydra</dc:creator>
  <cp:keywords/>
  <dc:description/>
  <cp:lastModifiedBy>Vydra</cp:lastModifiedBy>
  <cp:lastPrinted>2007-12-22T22:17:04Z</cp:lastPrinted>
  <dcterms:created xsi:type="dcterms:W3CDTF">2000-01-25T13:58:34Z</dcterms:created>
  <dcterms:modified xsi:type="dcterms:W3CDTF">2010-11-11T16:35:48Z</dcterms:modified>
  <cp:category/>
  <cp:version/>
  <cp:contentType/>
  <cp:contentStatus/>
</cp:coreProperties>
</file>